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kc1-my.sharepoint.com/personal/thklipsch_kingcounty_gov/Documents/Desktop/HR/"/>
    </mc:Choice>
  </mc:AlternateContent>
  <xr:revisionPtr revIDLastSave="0" documentId="8_{75528A56-C6C7-43B5-B5B0-50D8DBF24F6C}" xr6:coauthVersionLast="47" xr6:coauthVersionMax="47" xr10:uidLastSave="{00000000-0000-0000-0000-000000000000}"/>
  <workbookProtection workbookAlgorithmName="SHA-512" workbookHashValue="mjACzMwjL6qVd6NQyvFeAiDqiRB/DOcxfIMyLvgJ8Zs9oso4gxXfLrcPDDOUl23KlY3KFizGkHdT0gZE7QJx6Q==" workbookSaltValue="26EQL7IFiir9E5EKMiRC1A==" workbookSpinCount="100000" lockStructure="1"/>
  <bookViews>
    <workbookView xWindow="-120" yWindow="-120" windowWidth="38640" windowHeight="21120" activeTab="2" xr2:uid="{00000000-000D-0000-FFFF-FFFF00000000}"/>
  </bookViews>
  <sheets>
    <sheet name="Back Benefits Calc" sheetId="2" r:id="rId1"/>
    <sheet name="Query Results" sheetId="5" r:id="rId2"/>
    <sheet name="Data Validation" sheetId="6" r:id="rId3"/>
  </sheets>
  <definedNames>
    <definedName name="_xlnm.Print_Area" localSheetId="0">'Back Benefits Calc'!$A$1:$O$69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6" l="1"/>
  <c r="F20" i="6"/>
  <c r="B41" i="2"/>
  <c r="O52" i="2" l="1"/>
  <c r="N50" i="2" l="1"/>
  <c r="F18" i="6"/>
  <c r="F17" i="6"/>
  <c r="F16" i="6" l="1"/>
  <c r="F15" i="6" l="1"/>
  <c r="F14" i="6"/>
  <c r="F13" i="6"/>
  <c r="F12" i="6"/>
  <c r="F11" i="6"/>
  <c r="F10" i="6"/>
  <c r="F9" i="6"/>
  <c r="F8" i="6"/>
  <c r="F7" i="6"/>
  <c r="F6" i="6"/>
  <c r="F5" i="6"/>
  <c r="F4" i="6"/>
  <c r="O50" i="2" l="1"/>
  <c r="G54" i="2" s="1"/>
  <c r="D37" i="2"/>
  <c r="E37" i="2"/>
  <c r="F37" i="2"/>
  <c r="G37" i="2"/>
  <c r="H37" i="2"/>
  <c r="I37" i="2"/>
  <c r="J37" i="2"/>
  <c r="K37" i="2"/>
  <c r="L37" i="2"/>
  <c r="M37" i="2"/>
  <c r="N37" i="2"/>
  <c r="C37" i="2"/>
  <c r="B53" i="2"/>
  <c r="B40" i="2" l="1"/>
  <c r="B39" i="2" s="1"/>
  <c r="B38" i="2" s="1"/>
  <c r="N38" i="2" s="1"/>
  <c r="D53" i="2"/>
  <c r="C41" i="2"/>
  <c r="I41" i="2"/>
  <c r="H41" i="2"/>
  <c r="G41" i="2"/>
  <c r="F41" i="2"/>
  <c r="E41" i="2"/>
  <c r="D41" i="2"/>
  <c r="N41" i="2"/>
  <c r="M41" i="2"/>
  <c r="L41" i="2"/>
  <c r="K41" i="2"/>
  <c r="J41" i="2"/>
  <c r="E40" i="2" l="1"/>
  <c r="H40" i="2"/>
  <c r="F38" i="2"/>
  <c r="L38" i="2"/>
  <c r="G39" i="2"/>
  <c r="J40" i="2"/>
  <c r="K38" i="2"/>
  <c r="M38" i="2"/>
  <c r="H38" i="2"/>
  <c r="E38" i="2"/>
  <c r="C39" i="2"/>
  <c r="N39" i="2"/>
  <c r="J38" i="2"/>
  <c r="N40" i="2"/>
  <c r="D38" i="2"/>
  <c r="E39" i="2"/>
  <c r="I39" i="2"/>
  <c r="K40" i="2"/>
  <c r="G40" i="2"/>
  <c r="D40" i="2"/>
  <c r="C38" i="2"/>
  <c r="F40" i="2"/>
  <c r="F39" i="2"/>
  <c r="L39" i="2"/>
  <c r="I40" i="2"/>
  <c r="G38" i="2"/>
  <c r="J39" i="2"/>
  <c r="L40" i="2"/>
  <c r="D39" i="2"/>
  <c r="M39" i="2"/>
  <c r="K39" i="2"/>
  <c r="M40" i="2"/>
  <c r="H39" i="2"/>
  <c r="C40" i="2"/>
  <c r="I38" i="2"/>
  <c r="B52" i="2"/>
  <c r="D52" i="2" s="1"/>
  <c r="B51" i="2" l="1"/>
  <c r="B50" i="2" s="1"/>
  <c r="F53" i="2"/>
  <c r="D51" i="2" l="1"/>
  <c r="O41" i="2"/>
  <c r="O40" i="2"/>
  <c r="O39" i="2"/>
  <c r="O38" i="2"/>
  <c r="D50" i="2" l="1"/>
  <c r="F50" i="2" s="1"/>
  <c r="C53" i="2"/>
  <c r="I53" i="2" l="1"/>
  <c r="H53" i="2"/>
  <c r="C52" i="2"/>
  <c r="D55" i="2"/>
  <c r="I52" i="2" l="1"/>
  <c r="H52" i="2"/>
  <c r="F52" i="2"/>
  <c r="F51" i="2"/>
  <c r="C51" i="2"/>
  <c r="H51" i="2" s="1"/>
  <c r="C50" i="2"/>
  <c r="H50" i="2" s="1"/>
  <c r="F55" i="2" l="1"/>
  <c r="I50" i="2"/>
  <c r="I51" i="2"/>
  <c r="C55" i="2"/>
  <c r="H55" i="2" l="1"/>
  <c r="I55" i="2"/>
  <c r="M55" i="2" l="1"/>
</calcChain>
</file>

<file path=xl/sharedStrings.xml><?xml version="1.0" encoding="utf-8"?>
<sst xmlns="http://schemas.openxmlformats.org/spreadsheetml/2006/main" count="111" uniqueCount="101">
  <si>
    <t>Today's Date:</t>
  </si>
  <si>
    <t>Department:</t>
  </si>
  <si>
    <t>Employee Name:</t>
  </si>
  <si>
    <t>Payroll Rep.:</t>
  </si>
  <si>
    <t>Cost Center Org #:</t>
  </si>
  <si>
    <t>Instructions:</t>
  </si>
  <si>
    <t>Section 1</t>
  </si>
  <si>
    <t>STT threshold hours violation</t>
  </si>
  <si>
    <t>STT to TLT</t>
  </si>
  <si>
    <t>TLT to STT</t>
  </si>
  <si>
    <t>Section 2</t>
  </si>
  <si>
    <t>Total</t>
  </si>
  <si>
    <t>Section 3</t>
  </si>
  <si>
    <t>Department Benefit Offset Estimation</t>
  </si>
  <si>
    <t>STT Hours Worked</t>
  </si>
  <si>
    <t>Bus Subsidy Due</t>
  </si>
  <si>
    <t>Totals</t>
  </si>
  <si>
    <t>FOR COMPUTATION ONLY</t>
  </si>
  <si>
    <t>Section 4</t>
  </si>
  <si>
    <t>Date</t>
  </si>
  <si>
    <r>
      <t xml:space="preserve">Comments </t>
    </r>
    <r>
      <rPr>
        <b/>
        <sz val="10"/>
        <rFont val="Arial"/>
        <family val="2"/>
      </rPr>
      <t xml:space="preserve">      </t>
    </r>
  </si>
  <si>
    <r>
      <t xml:space="preserve">Comments </t>
    </r>
    <r>
      <rPr>
        <b/>
        <i/>
        <sz val="8"/>
        <color indexed="10"/>
        <rFont val="Arial"/>
        <family val="2"/>
      </rPr>
      <t>(including date paid)</t>
    </r>
    <r>
      <rPr>
        <b/>
        <i/>
        <sz val="8"/>
        <rFont val="Arial"/>
        <family val="2"/>
      </rPr>
      <t xml:space="preserve"> </t>
    </r>
    <r>
      <rPr>
        <b/>
        <sz val="10"/>
        <rFont val="Arial"/>
        <family val="2"/>
      </rPr>
      <t xml:space="preserve">      </t>
    </r>
  </si>
  <si>
    <t>Reason for Back Benefits</t>
  </si>
  <si>
    <t>Still Employed by King County?</t>
  </si>
  <si>
    <t>PeopleSoft ID Number:</t>
  </si>
  <si>
    <t>Career Service</t>
  </si>
  <si>
    <t>TLT</t>
  </si>
  <si>
    <t>STT</t>
  </si>
  <si>
    <t>Contract Worker</t>
  </si>
  <si>
    <t>Intern</t>
  </si>
  <si>
    <t>Work Study</t>
  </si>
  <si>
    <t>Start Date</t>
  </si>
  <si>
    <t>Ending Pay Rate</t>
  </si>
  <si>
    <t>End
Date</t>
  </si>
  <si>
    <t>Employee Classification</t>
  </si>
  <si>
    <t xml:space="preserve">       (YES or NO)</t>
  </si>
  <si>
    <t>Data validation for "reason for Back Benefit"</t>
  </si>
  <si>
    <t>Data validation for Employee Type</t>
  </si>
  <si>
    <t xml:space="preserve"> Authorizations</t>
  </si>
  <si>
    <t>Job Code</t>
  </si>
  <si>
    <t>STT / Contract Worker Hours Worked</t>
  </si>
  <si>
    <t>Enter the total number of hours the employee worked as an STT or contract worker in the appropriate year row and month column.</t>
  </si>
  <si>
    <r>
      <t xml:space="preserve">BPROS Benefits Operations: 
</t>
    </r>
    <r>
      <rPr>
        <b/>
        <sz val="8"/>
        <color indexed="10"/>
        <rFont val="Arial"/>
        <family val="2"/>
      </rPr>
      <t>(REQUIRED -  certifies calculation
 of back benefit is accurate)</t>
    </r>
  </si>
  <si>
    <r>
      <t xml:space="preserve">BPROS Retirement Operation: 
</t>
    </r>
    <r>
      <rPr>
        <b/>
        <sz val="8"/>
        <color indexed="10"/>
        <rFont val="Arial"/>
        <family val="2"/>
      </rPr>
      <t>(REQUIRED - certifies notification has occurred)</t>
    </r>
  </si>
  <si>
    <r>
      <t xml:space="preserve">BPROS Payroll Operations: 
</t>
    </r>
    <r>
      <rPr>
        <b/>
        <sz val="8"/>
        <color indexed="10"/>
        <rFont val="Arial"/>
        <family val="2"/>
      </rPr>
      <t>(REQUIRED - certifies payment has been made)</t>
    </r>
  </si>
  <si>
    <t>Gross Pay for Hours Worked</t>
  </si>
  <si>
    <t>Leave Benefit Offset Payment</t>
  </si>
  <si>
    <t>Total Payment Due</t>
  </si>
  <si>
    <r>
      <t xml:space="preserve">Termination Date </t>
    </r>
    <r>
      <rPr>
        <sz val="8"/>
        <rFont val="Arial"/>
        <family val="2"/>
      </rPr>
      <t>(if applicable)</t>
    </r>
  </si>
  <si>
    <t>Please select the reason back benefits are due and provide the employee's employment history.  For additional information regarding determination of when back benefits are appropriate, please see the Contingent Worker Manual.</t>
  </si>
  <si>
    <r>
      <t xml:space="preserve">Type of Service
</t>
    </r>
    <r>
      <rPr>
        <sz val="7"/>
        <rFont val="Arial"/>
        <family val="2"/>
      </rPr>
      <t>(STT, TLT, CW, etc.)</t>
    </r>
  </si>
  <si>
    <t>2.  The payment in lieu of leave benefits is 15% of gross pay as provided in KCC 3.12.040.</t>
  </si>
  <si>
    <t>1.  Enter the total gross earnings as an STT for each year in the "Gross Pay for Hours Worked" column in the appropriate row.</t>
  </si>
  <si>
    <r>
      <t xml:space="preserve">Insurance Benefit
</t>
    </r>
    <r>
      <rPr>
        <sz val="8"/>
        <rFont val="Arial"/>
        <family val="2"/>
      </rPr>
      <t>(benefits costs prorated based on normal work week)</t>
    </r>
  </si>
  <si>
    <r>
      <rPr>
        <b/>
        <sz val="10"/>
        <rFont val="Arial"/>
        <family val="2"/>
      </rPr>
      <t>ACA:  Did this employee receive benefits under the ACA while employed as an STT?</t>
    </r>
    <r>
      <rPr>
        <sz val="10"/>
        <rFont val="Arial"/>
        <family val="2"/>
      </rPr>
      <t xml:space="preserve">
If yes, the employee is not eligible to receive back payment for medical benefits during the time they received medical benefits but leave and bus subsidy still apply.  If covered for only some hours, please contact HRD.</t>
    </r>
  </si>
  <si>
    <t>Compensation in lieu of benefits is due for all hours worked retroactive to the first hour of employment.  Included all pay for hours worked as an STT (all positions/departments) unless the assignments are seperated from the threshold violation by a six month break in service with no work performed or are not substantially similar.  See the Contingent Worker Manual for additional guidance on determining whether hours should be included in back benefit calculation.</t>
  </si>
  <si>
    <t>Regular EE Funding Rate (per EE per month)</t>
  </si>
  <si>
    <t>Bus Pass Subsidy Rate</t>
  </si>
  <si>
    <t>Sick Accrual Rate</t>
  </si>
  <si>
    <t>Vacation Accrual Rate</t>
  </si>
  <si>
    <r>
      <t xml:space="preserve">DEPT/DIV HR Manager: 
</t>
    </r>
    <r>
      <rPr>
        <b/>
        <sz val="8"/>
        <color indexed="10"/>
        <rFont val="Arial"/>
        <family val="2"/>
      </rPr>
      <t>(REQUIRED - certifies request and input is accurate)</t>
    </r>
  </si>
  <si>
    <r>
      <t xml:space="preserve">Compensation and Classification Services (CCS): 
</t>
    </r>
    <r>
      <rPr>
        <b/>
        <sz val="8"/>
        <color indexed="10"/>
        <rFont val="Arial"/>
        <family val="2"/>
      </rPr>
      <t>(REQUIRED - certifies employee 
qualifies for back benefit payment)</t>
    </r>
  </si>
  <si>
    <t>First Name</t>
  </si>
  <si>
    <t>Sick Lv Taken</t>
  </si>
  <si>
    <t>Hrs</t>
  </si>
  <si>
    <t>Value</t>
  </si>
  <si>
    <t>ID</t>
  </si>
  <si>
    <t>Last</t>
  </si>
  <si>
    <t>Rpt Dt</t>
  </si>
  <si>
    <t>TRC</t>
  </si>
  <si>
    <t>Descr</t>
  </si>
  <si>
    <t>Quantity</t>
  </si>
  <si>
    <t>Step</t>
  </si>
  <si>
    <t>OvrdRate</t>
  </si>
  <si>
    <t>Amount</t>
  </si>
  <si>
    <t>Cost Center</t>
  </si>
  <si>
    <t>Earn Code</t>
  </si>
  <si>
    <t>FLSA Effct</t>
  </si>
  <si>
    <t>FLSA Cat.</t>
  </si>
  <si>
    <t>Back Benefit Start Date</t>
  </si>
  <si>
    <t>Back Benefit End Date</t>
  </si>
  <si>
    <t>Count (Y/N)</t>
  </si>
  <si>
    <t>Sick Lv (Y/N)</t>
  </si>
  <si>
    <t>Year</t>
  </si>
  <si>
    <t>Funding Rate per hour</t>
  </si>
  <si>
    <t>Sick Lv Balance Remain</t>
  </si>
  <si>
    <r>
      <t xml:space="preserve">Insert results from </t>
    </r>
    <r>
      <rPr>
        <b/>
        <sz val="10"/>
        <rFont val="Arial"/>
        <family val="2"/>
      </rPr>
      <t>TL_BACK_BENEFIT_CALC_DATA</t>
    </r>
  </si>
  <si>
    <t>2.  Department HR or payroll representative run the query TL_BACK_BENEFIT_CALC_DATA and pastes the results on the "Query Results" tab</t>
  </si>
  <si>
    <t>1.  Department HR or payroll representative completes yellow shaded cells from sections 1, 2 and 3, identifying the reason for back benefit offset payment and providing historical 
     position information.</t>
  </si>
  <si>
    <t>3.  All yellow shaded cells are to be completed by the department, orange and gray cells are automatically calculated.</t>
  </si>
  <si>
    <t>4.  Electronic approval by the department HR Manager, in Section 4, is required prior to submitting via email to CCS (classcomp@kingcounty.gov).</t>
  </si>
  <si>
    <t>5.  Section 4 requires appropriate electronic approval as the form is processed.</t>
  </si>
  <si>
    <t xml:space="preserve">  (use drop down menu)</t>
  </si>
  <si>
    <r>
      <t xml:space="preserve">NEW!
</t>
    </r>
    <r>
      <rPr>
        <sz val="8"/>
        <rFont val="Arial"/>
        <family val="2"/>
      </rPr>
      <t>Select from drop down</t>
    </r>
  </si>
  <si>
    <t>Compensation in lieu of benefits is due for all hours worked retroactive to the first hour of employment (less the value of an sick leave provided by King County).  Included all hours worked (all positions/departments) unless the hours are seperated from the threshold violation by a six month break in service with no work performed or are not substantially similar.  See the Contingent Worker Manual for additional guidance on determining whether hours should be included in back benefit calculation.</t>
  </si>
  <si>
    <t>Yes</t>
  </si>
  <si>
    <t xml:space="preserve"> Eligible for Bus Subsidy</t>
  </si>
  <si>
    <t>Add to Gross</t>
  </si>
  <si>
    <t>Sick Lv Adj</t>
  </si>
  <si>
    <t xml:space="preserve">      Beginning Sick Lv Bal</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</si>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</sst>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0000"/>
    <numFmt numFmtId="165" formatCode="0.000000"/>
    <numFmt numFmtId="166" formatCode="mmm"/>
    <numFmt numFmtId="167" formatCode="0.0000"/>
  </numFmts>
  <fonts count="24">
    <font>
      <sz val="10"/>
      <name val="Arial"/>
    </font>
    <font>
      <sz val="10"/>
      <name val="Arial"/>
      <family val="2"/>
    </font>
    <font>
      <sz val="10"/>
      <name val="Arial"/>
      <family val="2"/>
    </font>
    <font>
      <sz val="8"/>
      <name val="Arial"/>
      <family val="2"/>
    </font>
    <font>
      <b/>
      <sz val="10"/>
      <name val="Arial"/>
      <family val="2"/>
    </font>
    <font>
      <b/>
      <sz val="14"/>
      <name val="Arial"/>
      <family val="2"/>
    </font>
    <font>
      <b/>
      <sz val="10"/>
      <color indexed="10"/>
      <name val="Arial"/>
      <family val="2"/>
    </font>
    <font>
      <b/>
      <sz val="8"/>
      <color indexed="10"/>
      <name val="Arial"/>
      <family val="2"/>
    </font>
    <font>
      <sz val="9"/>
      <name val="Arial"/>
      <family val="2"/>
    </font>
    <font>
      <b/>
      <i/>
      <sz val="8"/>
      <name val="Arial"/>
      <family val="2"/>
    </font>
    <font>
      <b/>
      <i/>
      <sz val="8"/>
      <color indexed="10"/>
      <name val="Arial"/>
      <family val="2"/>
    </font>
    <font>
      <sz val="8"/>
      <name val="Arial"/>
      <family val="2"/>
    </font>
    <font>
      <sz val="8"/>
      <color indexed="10"/>
      <name val="Arial"/>
      <family val="2"/>
    </font>
    <font>
      <sz val="8"/>
      <color indexed="10"/>
      <name val="Arial"/>
      <family val="2"/>
    </font>
    <font>
      <b/>
      <sz val="22"/>
      <name val="Arial"/>
      <family val="2"/>
    </font>
    <font>
      <b/>
      <sz val="10"/>
      <name val="Arial"/>
      <family val="2"/>
    </font>
    <font>
      <sz val="10"/>
      <name val="Arial"/>
      <family val="2"/>
    </font>
    <font>
      <sz val="7"/>
      <name val="Arial"/>
      <family val="2"/>
    </font>
    <font>
      <sz val="18"/>
      <name val="Arial"/>
      <family val="2"/>
    </font>
    <font>
      <b/>
      <sz val="10"/>
      <name val="Arial Unicode MS"/>
    </font>
    <font>
      <sz val="8"/>
      <color rgb="FFFF0000"/>
      <name val="Arial"/>
      <family val="2"/>
    </font>
    <font>
      <sz val="8"/>
      <name val="Arial"/>
      <family val="2"/>
    </font>
    <font>
      <sz val="10"/>
      <name val="Arial Unicode MS"/>
    </font>
    <font>
      <sz val="8"/>
      <color rgb="FFFF0000"/>
      <name val="Arial"/>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uble">
        <color indexed="64"/>
      </left>
      <right style="double">
        <color indexed="64"/>
      </right>
      <top/>
      <bottom style="double">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0" fontId="1" fillId="0" borderId="0"/>
    <xf numFmtId="0" fontId="22" fillId="0" borderId="0"/>
  </cellStyleXfs>
  <cellXfs count="189">
    <xf numFmtId="0" fontId="0" fillId="0" borderId="0" xfId="0"/>
    <xf numFmtId="0" fontId="0" fillId="0" borderId="0" xfId="0" applyBorder="1"/>
    <xf numFmtId="0" fontId="0" fillId="0" borderId="0" xfId="0" applyBorder="1" applyAlignment="1"/>
    <xf numFmtId="0" fontId="5" fillId="0" borderId="0" xfId="0" applyFont="1" applyBorder="1"/>
    <xf numFmtId="0" fontId="2" fillId="0" borderId="0" xfId="0" applyFont="1" applyBorder="1"/>
    <xf numFmtId="0" fontId="4" fillId="0" borderId="1" xfId="0" applyFont="1" applyBorder="1" applyAlignment="1">
      <alignment horizontal="center" vertical="center" wrapText="1"/>
    </xf>
    <xf numFmtId="0" fontId="11" fillId="0" borderId="0" xfId="0" applyFont="1" applyBorder="1"/>
    <xf numFmtId="0" fontId="11" fillId="0" borderId="0" xfId="0" applyFont="1" applyBorder="1" applyAlignment="1">
      <alignment wrapText="1"/>
    </xf>
    <xf numFmtId="0" fontId="0" fillId="0" borderId="1" xfId="0" applyFill="1" applyBorder="1"/>
    <xf numFmtId="0" fontId="1" fillId="0" borderId="0" xfId="0" applyFont="1" applyBorder="1"/>
    <xf numFmtId="0" fontId="16" fillId="0" borderId="0" xfId="0" applyFont="1" applyBorder="1"/>
    <xf numFmtId="0" fontId="2" fillId="0" borderId="0" xfId="0" applyFont="1" applyBorder="1" applyAlignment="1">
      <alignment vertical="center"/>
    </xf>
    <xf numFmtId="0" fontId="3" fillId="3" borderId="1" xfId="0" applyFont="1" applyFill="1" applyBorder="1" applyAlignment="1" applyProtection="1">
      <alignment horizontal="center" vertical="top" wrapText="1"/>
      <protection locked="0"/>
    </xf>
    <xf numFmtId="14" fontId="3" fillId="3" borderId="1" xfId="0" applyNumberFormat="1" applyFont="1" applyFill="1" applyBorder="1" applyAlignment="1" applyProtection="1">
      <alignment horizontal="center" vertical="top" wrapText="1"/>
      <protection locked="0"/>
    </xf>
    <xf numFmtId="0" fontId="0" fillId="3" borderId="1" xfId="0" applyFill="1" applyBorder="1" applyProtection="1">
      <protection locked="0"/>
    </xf>
    <xf numFmtId="14" fontId="0" fillId="3" borderId="1" xfId="0" applyNumberFormat="1" applyFill="1" applyBorder="1" applyProtection="1">
      <protection locked="0"/>
    </xf>
    <xf numFmtId="0" fontId="0" fillId="2" borderId="1" xfId="0" applyFill="1" applyBorder="1" applyAlignment="1">
      <alignment horizontal="center" vertical="center"/>
    </xf>
    <xf numFmtId="0" fontId="2" fillId="0" borderId="0" xfId="0" applyFont="1" applyBorder="1" applyAlignment="1">
      <alignment vertical="center"/>
    </xf>
    <xf numFmtId="0" fontId="18" fillId="4" borderId="12" xfId="0" applyFont="1" applyFill="1" applyBorder="1" applyAlignment="1" applyProtection="1">
      <alignment horizontal="center" vertical="center"/>
      <protection locked="0"/>
    </xf>
    <xf numFmtId="0" fontId="0" fillId="6" borderId="1" xfId="0" applyFill="1" applyBorder="1"/>
    <xf numFmtId="0" fontId="0" fillId="7" borderId="0" xfId="0" applyFill="1" applyBorder="1"/>
    <xf numFmtId="0" fontId="2" fillId="7" borderId="0" xfId="0" applyFont="1" applyFill="1" applyBorder="1" applyAlignment="1">
      <alignment horizontal="right"/>
    </xf>
    <xf numFmtId="0" fontId="4" fillId="7" borderId="0" xfId="0" applyNumberFormat="1" applyFont="1" applyFill="1" applyBorder="1" applyAlignment="1">
      <alignment horizontal="left" vertical="top"/>
    </xf>
    <xf numFmtId="0" fontId="3" fillId="7" borderId="0" xfId="0" applyFont="1" applyFill="1" applyBorder="1" applyAlignment="1">
      <alignment horizontal="right" vertical="top" wrapText="1"/>
    </xf>
    <xf numFmtId="0" fontId="3" fillId="7" borderId="0" xfId="0" applyFont="1" applyFill="1" applyBorder="1" applyAlignment="1">
      <alignment horizontal="left"/>
    </xf>
    <xf numFmtId="0" fontId="4" fillId="7" borderId="0" xfId="0" applyFont="1" applyFill="1" applyBorder="1" applyAlignment="1">
      <alignment horizontal="center" vertical="top" wrapText="1"/>
    </xf>
    <xf numFmtId="0" fontId="0" fillId="7" borderId="0" xfId="0" applyFill="1" applyBorder="1" applyAlignment="1"/>
    <xf numFmtId="0" fontId="3" fillId="7" borderId="0" xfId="0" applyFont="1" applyFill="1" applyBorder="1" applyAlignment="1">
      <alignment horizontal="left" vertical="top" wrapText="1"/>
    </xf>
    <xf numFmtId="0" fontId="0" fillId="7" borderId="0" xfId="0" applyFill="1" applyBorder="1" applyAlignment="1">
      <alignment horizontal="center"/>
    </xf>
    <xf numFmtId="0" fontId="5" fillId="7" borderId="0" xfId="0" applyFont="1" applyFill="1" applyBorder="1"/>
    <xf numFmtId="0" fontId="1" fillId="7" borderId="0" xfId="0" applyFont="1" applyFill="1" applyBorder="1"/>
    <xf numFmtId="0" fontId="4" fillId="7" borderId="0" xfId="0" applyFont="1" applyFill="1" applyBorder="1"/>
    <xf numFmtId="0" fontId="11" fillId="7" borderId="0" xfId="0" applyFont="1" applyFill="1" applyBorder="1" applyAlignment="1">
      <alignment wrapText="1"/>
    </xf>
    <xf numFmtId="0" fontId="1" fillId="7" borderId="0" xfId="0" applyFont="1" applyFill="1" applyBorder="1" applyAlignment="1">
      <alignment horizontal="center" wrapText="1"/>
    </xf>
    <xf numFmtId="0" fontId="14" fillId="7" borderId="0" xfId="0" applyFont="1" applyFill="1" applyBorder="1" applyAlignment="1">
      <alignment horizontal="center"/>
    </xf>
    <xf numFmtId="0" fontId="12" fillId="7" borderId="0" xfId="0" applyFont="1" applyFill="1" applyBorder="1"/>
    <xf numFmtId="0" fontId="16" fillId="7" borderId="0" xfId="0" applyFont="1" applyFill="1" applyBorder="1"/>
    <xf numFmtId="0" fontId="2" fillId="7" borderId="0" xfId="0" applyFont="1" applyFill="1" applyBorder="1" applyAlignment="1">
      <alignment vertical="center"/>
    </xf>
    <xf numFmtId="0" fontId="2" fillId="7" borderId="0" xfId="0" applyFont="1" applyFill="1" applyBorder="1"/>
    <xf numFmtId="0" fontId="1" fillId="7" borderId="0" xfId="0" applyFont="1" applyFill="1" applyBorder="1" applyAlignment="1">
      <alignment wrapText="1"/>
    </xf>
    <xf numFmtId="0" fontId="0" fillId="7" borderId="0" xfId="0" applyFont="1" applyFill="1" applyBorder="1" applyAlignment="1">
      <alignment horizontal="center" vertical="center"/>
    </xf>
    <xf numFmtId="0" fontId="2" fillId="7" borderId="0" xfId="0" applyFont="1" applyFill="1" applyBorder="1" applyAlignment="1">
      <alignment vertical="center"/>
    </xf>
    <xf numFmtId="0" fontId="2" fillId="7" borderId="0" xfId="0" applyFont="1" applyFill="1" applyBorder="1" applyAlignment="1">
      <alignment vertical="center" wrapText="1"/>
    </xf>
    <xf numFmtId="0" fontId="2" fillId="7" borderId="0" xfId="1" applyNumberFormat="1" applyFont="1" applyFill="1" applyBorder="1" applyAlignment="1">
      <alignment horizontal="center"/>
    </xf>
    <xf numFmtId="0" fontId="11" fillId="7" borderId="0" xfId="0" applyFont="1" applyFill="1" applyBorder="1"/>
    <xf numFmtId="49" fontId="0" fillId="0" borderId="0" xfId="0" applyNumberFormat="1"/>
    <xf numFmtId="49" fontId="19" fillId="2" borderId="14" xfId="0" applyNumberFormat="1" applyFont="1" applyFill="1" applyBorder="1"/>
    <xf numFmtId="0" fontId="4" fillId="7" borderId="0" xfId="0" applyFont="1" applyFill="1" applyBorder="1" applyAlignment="1">
      <alignment horizontal="right" indent="1"/>
    </xf>
    <xf numFmtId="166" fontId="11" fillId="7" borderId="0" xfId="0" applyNumberFormat="1" applyFont="1" applyFill="1" applyBorder="1" applyAlignment="1">
      <alignment horizontal="center"/>
    </xf>
    <xf numFmtId="0" fontId="0" fillId="6" borderId="1" xfId="0" applyFill="1" applyBorder="1" applyAlignment="1" applyProtection="1">
      <alignment horizontal="center" vertical="center"/>
      <protection locked="0"/>
    </xf>
    <xf numFmtId="0" fontId="1" fillId="7" borderId="0" xfId="0" applyFont="1" applyFill="1" applyBorder="1" applyAlignment="1">
      <alignment horizontal="right"/>
    </xf>
    <xf numFmtId="0" fontId="0" fillId="4" borderId="1" xfId="0" applyFill="1" applyBorder="1"/>
    <xf numFmtId="2" fontId="0" fillId="6" borderId="1" xfId="0" applyNumberFormat="1" applyFill="1" applyBorder="1"/>
    <xf numFmtId="0" fontId="0" fillId="0" borderId="0" xfId="0" applyAlignment="1">
      <alignment wrapText="1"/>
    </xf>
    <xf numFmtId="0" fontId="6" fillId="0" borderId="16" xfId="0" applyFont="1" applyBorder="1"/>
    <xf numFmtId="0" fontId="6" fillId="0" borderId="7" xfId="0" applyFont="1" applyBorder="1"/>
    <xf numFmtId="0" fontId="12" fillId="0" borderId="15" xfId="0" applyFont="1" applyBorder="1"/>
    <xf numFmtId="0" fontId="6" fillId="0" borderId="19" xfId="0" applyFont="1" applyBorder="1" applyAlignment="1">
      <alignment horizontal="left"/>
    </xf>
    <xf numFmtId="0" fontId="12" fillId="0" borderId="22" xfId="0" applyFont="1" applyBorder="1"/>
    <xf numFmtId="0" fontId="12" fillId="0" borderId="7" xfId="0" applyFont="1" applyBorder="1"/>
    <xf numFmtId="0" fontId="12" fillId="0" borderId="7" xfId="0" applyFont="1" applyFill="1" applyBorder="1"/>
    <xf numFmtId="0" fontId="12" fillId="0" borderId="0" xfId="0" applyFont="1" applyBorder="1" applyAlignment="1"/>
    <xf numFmtId="0" fontId="12" fillId="0" borderId="19" xfId="0" applyFont="1" applyBorder="1"/>
    <xf numFmtId="0" fontId="4" fillId="7" borderId="0" xfId="0" applyFont="1" applyFill="1" applyBorder="1" applyAlignment="1">
      <alignment horizontal="right"/>
    </xf>
    <xf numFmtId="0" fontId="4" fillId="2" borderId="23" xfId="0" applyFont="1" applyFill="1" applyBorder="1"/>
    <xf numFmtId="4" fontId="4" fillId="2" borderId="23" xfId="0" applyNumberFormat="1" applyFont="1" applyFill="1" applyBorder="1"/>
    <xf numFmtId="4" fontId="0" fillId="6" borderId="1" xfId="0" applyNumberFormat="1" applyFill="1" applyBorder="1"/>
    <xf numFmtId="0" fontId="1" fillId="0" borderId="1" xfId="0" applyFont="1" applyFill="1" applyBorder="1" applyAlignment="1">
      <alignment horizontal="right"/>
    </xf>
    <xf numFmtId="0" fontId="13" fillId="7" borderId="0" xfId="0" applyFont="1" applyFill="1" applyBorder="1" applyAlignment="1">
      <alignment wrapText="1"/>
    </xf>
    <xf numFmtId="14" fontId="0" fillId="7" borderId="0" xfId="0" applyNumberFormat="1" applyFill="1" applyBorder="1"/>
    <xf numFmtId="0" fontId="1" fillId="8" borderId="0" xfId="0" applyFont="1" applyFill="1"/>
    <xf numFmtId="0" fontId="0" fillId="8" borderId="0" xfId="0" applyFill="1"/>
    <xf numFmtId="0" fontId="1" fillId="0" borderId="0" xfId="0" applyFont="1" applyBorder="1" applyAlignment="1">
      <alignment horizontal="right"/>
    </xf>
    <xf numFmtId="0" fontId="1" fillId="0" borderId="0" xfId="0" applyFont="1" applyBorder="1" applyAlignment="1">
      <alignment horizontal="right" vertical="top" wrapText="1"/>
    </xf>
    <xf numFmtId="0" fontId="3" fillId="0" borderId="0" xfId="0" applyFont="1" applyFill="1" applyBorder="1" applyAlignment="1">
      <alignment horizontal="left"/>
    </xf>
    <xf numFmtId="0" fontId="3" fillId="0" borderId="0" xfId="0" applyFont="1" applyBorder="1" applyAlignment="1">
      <alignment horizontal="left"/>
    </xf>
    <xf numFmtId="0" fontId="4" fillId="0" borderId="0" xfId="0" applyFont="1" applyFill="1" applyBorder="1" applyAlignment="1">
      <alignment horizontal="center" vertical="top" wrapText="1"/>
    </xf>
    <xf numFmtId="0" fontId="0" fillId="0" borderId="0" xfId="0" applyFill="1" applyBorder="1" applyAlignment="1"/>
    <xf numFmtId="0" fontId="3" fillId="7" borderId="0" xfId="0" applyFont="1" applyFill="1" applyBorder="1"/>
    <xf numFmtId="0" fontId="20" fillId="7" borderId="2" xfId="0" applyFont="1" applyFill="1" applyBorder="1" applyAlignment="1">
      <alignment horizontal="center" wrapText="1"/>
    </xf>
    <xf numFmtId="0" fontId="20" fillId="7" borderId="3" xfId="0" applyFont="1" applyFill="1" applyBorder="1" applyAlignment="1">
      <alignment horizontal="center" wrapText="1"/>
    </xf>
    <xf numFmtId="0" fontId="20" fillId="7" borderId="4" xfId="0" applyFont="1" applyFill="1" applyBorder="1" applyAlignment="1">
      <alignment horizontal="center" wrapText="1"/>
    </xf>
    <xf numFmtId="0" fontId="20" fillId="7" borderId="16" xfId="0" applyFont="1" applyFill="1" applyBorder="1" applyAlignment="1">
      <alignment wrapText="1"/>
    </xf>
    <xf numFmtId="0" fontId="20" fillId="7" borderId="11" xfId="0" applyFont="1" applyFill="1" applyBorder="1" applyAlignment="1">
      <alignment horizontal="center" wrapText="1"/>
    </xf>
    <xf numFmtId="0" fontId="20" fillId="7" borderId="17" xfId="0" applyFont="1" applyFill="1" applyBorder="1" applyAlignment="1">
      <alignment horizontal="center" wrapText="1"/>
    </xf>
    <xf numFmtId="0" fontId="20" fillId="7" borderId="7" xfId="0" applyFont="1" applyFill="1" applyBorder="1"/>
    <xf numFmtId="0" fontId="20" fillId="7" borderId="1" xfId="0" applyFont="1" applyFill="1" applyBorder="1"/>
    <xf numFmtId="0" fontId="20" fillId="7" borderId="5" xfId="0" applyFont="1" applyFill="1" applyBorder="1"/>
    <xf numFmtId="2" fontId="20" fillId="7" borderId="1" xfId="0" applyNumberFormat="1" applyFont="1" applyFill="1" applyBorder="1"/>
    <xf numFmtId="0" fontId="20" fillId="7" borderId="6" xfId="0" applyFont="1" applyFill="1" applyBorder="1"/>
    <xf numFmtId="0" fontId="20" fillId="7" borderId="20" xfId="0" applyFont="1" applyFill="1" applyBorder="1"/>
    <xf numFmtId="0" fontId="20" fillId="0" borderId="0" xfId="0" applyFont="1"/>
    <xf numFmtId="0" fontId="20" fillId="7" borderId="1" xfId="2" applyFont="1" applyFill="1" applyBorder="1"/>
    <xf numFmtId="0" fontId="20" fillId="7" borderId="6" xfId="2" applyFont="1" applyFill="1" applyBorder="1"/>
    <xf numFmtId="0" fontId="1" fillId="11" borderId="5" xfId="0" applyFont="1" applyFill="1" applyBorder="1" applyAlignment="1">
      <alignment horizontal="left"/>
    </xf>
    <xf numFmtId="0" fontId="2" fillId="11" borderId="6" xfId="0" applyFont="1" applyFill="1" applyBorder="1"/>
    <xf numFmtId="0" fontId="2" fillId="11" borderId="7" xfId="0" applyFont="1" applyFill="1" applyBorder="1"/>
    <xf numFmtId="0" fontId="2" fillId="4" borderId="1" xfId="0" applyFont="1" applyFill="1" applyBorder="1" applyAlignment="1">
      <alignment horizontal="center"/>
    </xf>
    <xf numFmtId="0" fontId="1" fillId="5" borderId="1" xfId="0" applyFont="1" applyFill="1" applyBorder="1" applyAlignment="1">
      <alignment horizontal="center" vertical="center"/>
    </xf>
    <xf numFmtId="0" fontId="1" fillId="7" borderId="0" xfId="0" applyFont="1" applyFill="1" applyBorder="1" applyAlignment="1">
      <alignment horizontal="center" vertical="center" wrapText="1"/>
    </xf>
    <xf numFmtId="4" fontId="0" fillId="6" borderId="24" xfId="0" applyNumberFormat="1" applyFill="1" applyBorder="1" applyAlignment="1">
      <alignment horizontal="right"/>
    </xf>
    <xf numFmtId="4" fontId="0" fillId="6" borderId="25" xfId="0" applyNumberFormat="1" applyFill="1" applyBorder="1" applyAlignment="1">
      <alignment horizontal="right"/>
    </xf>
    <xf numFmtId="0" fontId="1" fillId="7" borderId="0" xfId="0" applyFont="1" applyFill="1" applyBorder="1" applyAlignment="1">
      <alignment horizontal="right" vertical="center"/>
    </xf>
    <xf numFmtId="0" fontId="0" fillId="12" borderId="26" xfId="0" applyFill="1" applyBorder="1"/>
    <xf numFmtId="4" fontId="0" fillId="12" borderId="27" xfId="0" applyNumberFormat="1" applyFill="1" applyBorder="1" applyAlignment="1" applyProtection="1">
      <alignment horizontal="center"/>
      <protection locked="0"/>
    </xf>
    <xf numFmtId="4" fontId="0" fillId="12" borderId="28" xfId="0" applyNumberFormat="1" applyFill="1" applyBorder="1" applyAlignment="1" applyProtection="1">
      <alignment horizontal="center"/>
      <protection locked="0"/>
    </xf>
    <xf numFmtId="4" fontId="0" fillId="12" borderId="11" xfId="0" applyNumberFormat="1" applyFill="1" applyBorder="1"/>
    <xf numFmtId="4" fontId="0" fillId="12" borderId="24" xfId="0" applyNumberFormat="1" applyFill="1" applyBorder="1" applyAlignment="1">
      <alignment horizontal="right"/>
    </xf>
    <xf numFmtId="4" fontId="0" fillId="12" borderId="0" xfId="0" applyNumberFormat="1" applyFill="1" applyBorder="1" applyAlignment="1">
      <alignment horizontal="right"/>
    </xf>
    <xf numFmtId="4" fontId="0" fillId="12" borderId="25" xfId="0" applyNumberFormat="1" applyFill="1" applyBorder="1" applyAlignment="1">
      <alignment horizontal="right"/>
    </xf>
    <xf numFmtId="0" fontId="0" fillId="0" borderId="5" xfId="0" applyBorder="1"/>
    <xf numFmtId="0" fontId="0" fillId="7" borderId="1" xfId="0" applyFill="1" applyBorder="1"/>
    <xf numFmtId="0" fontId="23" fillId="0" borderId="0" xfId="0" applyFont="1" applyBorder="1"/>
    <xf numFmtId="0" fontId="23" fillId="7" borderId="20" xfId="2" applyFont="1" applyFill="1" applyBorder="1"/>
    <xf numFmtId="0" fontId="23" fillId="7" borderId="20" xfId="0" applyFont="1" applyFill="1" applyBorder="1"/>
    <xf numFmtId="0" fontId="20" fillId="0" borderId="7" xfId="0" applyFont="1" applyBorder="1"/>
    <xf numFmtId="14" fontId="0" fillId="0" borderId="0" xfId="0" applyNumberFormat="1"/>
    <xf numFmtId="165" fontId="0" fillId="0" borderId="0" xfId="0" applyNumberFormat="1"/>
    <xf numFmtId="167" fontId="0" fillId="0" borderId="0" xfId="0" applyNumberFormat="1"/>
    <xf numFmtId="0" fontId="23" fillId="7" borderId="5" xfId="0" applyFont="1" applyFill="1" applyBorder="1"/>
    <xf numFmtId="0" fontId="23" fillId="0" borderId="7" xfId="0" applyFont="1" applyBorder="1"/>
    <xf numFmtId="0" fontId="1" fillId="7" borderId="0" xfId="0" applyFont="1" applyFill="1" applyBorder="1" applyAlignment="1">
      <alignment wrapText="1"/>
    </xf>
    <xf numFmtId="0" fontId="15" fillId="7" borderId="0" xfId="0" applyFont="1" applyFill="1" applyBorder="1" applyAlignment="1">
      <alignment wrapText="1"/>
    </xf>
    <xf numFmtId="4" fontId="0" fillId="6" borderId="5" xfId="0" applyNumberFormat="1" applyFill="1" applyBorder="1" applyAlignment="1" applyProtection="1">
      <alignment horizontal="center"/>
      <protection locked="0"/>
    </xf>
    <xf numFmtId="4" fontId="0" fillId="6" borderId="7" xfId="0" applyNumberFormat="1" applyFill="1" applyBorder="1" applyAlignment="1" applyProtection="1">
      <alignment horizontal="center"/>
      <protection locked="0"/>
    </xf>
    <xf numFmtId="0" fontId="9" fillId="0" borderId="1" xfId="0" applyFont="1" applyBorder="1" applyAlignment="1" applyProtection="1">
      <alignment vertical="top" wrapText="1"/>
      <protection locked="0"/>
    </xf>
    <xf numFmtId="0" fontId="4" fillId="0" borderId="1" xfId="0" applyFont="1" applyBorder="1" applyAlignment="1">
      <alignment horizontal="right" vertical="center" wrapText="1"/>
    </xf>
    <xf numFmtId="0" fontId="0" fillId="3" borderId="1" xfId="0" applyFill="1" applyBorder="1" applyProtection="1">
      <protection locked="0"/>
    </xf>
    <xf numFmtId="0" fontId="8" fillId="3" borderId="5"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0" fontId="8" fillId="3" borderId="1" xfId="0" applyFont="1" applyFill="1" applyBorder="1" applyAlignment="1" applyProtection="1">
      <alignment vertical="top" wrapText="1"/>
      <protection locked="0"/>
    </xf>
    <xf numFmtId="4" fontId="4" fillId="2" borderId="23" xfId="0" applyNumberFormat="1" applyFont="1" applyFill="1" applyBorder="1" applyAlignment="1">
      <alignment horizontal="right"/>
    </xf>
    <xf numFmtId="4" fontId="0" fillId="6" borderId="5" xfId="0" applyNumberFormat="1" applyFill="1" applyBorder="1" applyAlignment="1">
      <alignment horizontal="right"/>
    </xf>
    <xf numFmtId="4" fontId="0" fillId="6" borderId="7" xfId="0" applyNumberFormat="1" applyFill="1" applyBorder="1" applyAlignment="1">
      <alignment horizontal="right"/>
    </xf>
    <xf numFmtId="4" fontId="0" fillId="6" borderId="21" xfId="0" applyNumberFormat="1" applyFill="1" applyBorder="1" applyAlignment="1">
      <alignment horizontal="right"/>
    </xf>
    <xf numFmtId="4" fontId="0" fillId="6" borderId="18" xfId="0" applyNumberFormat="1" applyFill="1" applyBorder="1" applyAlignment="1">
      <alignment horizontal="right"/>
    </xf>
    <xf numFmtId="4" fontId="0" fillId="6" borderId="19" xfId="0" applyNumberFormat="1" applyFill="1" applyBorder="1" applyAlignment="1">
      <alignment horizontal="right"/>
    </xf>
    <xf numFmtId="4" fontId="0" fillId="6" borderId="6" xfId="0" applyNumberFormat="1" applyFill="1" applyBorder="1" applyAlignment="1">
      <alignment horizontal="right"/>
    </xf>
    <xf numFmtId="0" fontId="1" fillId="7" borderId="13" xfId="0" applyFont="1" applyFill="1" applyBorder="1" applyAlignment="1">
      <alignment horizontal="left" wrapText="1" indent="1"/>
    </xf>
    <xf numFmtId="0" fontId="1" fillId="7" borderId="0" xfId="0" applyFont="1" applyFill="1" applyBorder="1" applyAlignment="1">
      <alignment horizontal="left" wrapText="1" indent="1"/>
    </xf>
    <xf numFmtId="14" fontId="0" fillId="3" borderId="1" xfId="0" applyNumberFormat="1" applyFill="1" applyBorder="1" applyAlignment="1" applyProtection="1">
      <alignment horizontal="center"/>
      <protection locked="0"/>
    </xf>
    <xf numFmtId="167" fontId="0" fillId="3" borderId="1" xfId="0" applyNumberFormat="1" applyFill="1" applyBorder="1" applyAlignment="1" applyProtection="1">
      <alignment horizontal="center"/>
      <protection locked="0"/>
    </xf>
    <xf numFmtId="0" fontId="0" fillId="3" borderId="5" xfId="0" applyFill="1" applyBorder="1" applyAlignment="1" applyProtection="1">
      <protection locked="0"/>
    </xf>
    <xf numFmtId="0" fontId="0" fillId="3" borderId="6" xfId="0" applyFill="1" applyBorder="1" applyAlignment="1" applyProtection="1">
      <protection locked="0"/>
    </xf>
    <xf numFmtId="0" fontId="0" fillId="3" borderId="7" xfId="0" applyFill="1" applyBorder="1" applyAlignment="1" applyProtection="1">
      <protection locked="0"/>
    </xf>
    <xf numFmtId="0" fontId="1" fillId="7" borderId="0" xfId="0" applyFont="1" applyFill="1" applyAlignment="1">
      <alignment wrapText="1"/>
    </xf>
    <xf numFmtId="0" fontId="0" fillId="3" borderId="5" xfId="0" applyFill="1" applyBorder="1" applyProtection="1">
      <protection locked="0"/>
    </xf>
    <xf numFmtId="0" fontId="0" fillId="3" borderId="7" xfId="0" applyFill="1" applyBorder="1" applyProtection="1">
      <protection locked="0"/>
    </xf>
    <xf numFmtId="0" fontId="2" fillId="7" borderId="0" xfId="0" applyFont="1" applyFill="1" applyBorder="1" applyAlignment="1">
      <alignment vertical="center" wrapText="1"/>
    </xf>
    <xf numFmtId="0" fontId="2" fillId="7" borderId="0" xfId="0" applyFont="1" applyFill="1" applyBorder="1" applyAlignment="1">
      <alignment vertical="center"/>
    </xf>
    <xf numFmtId="0" fontId="1" fillId="7" borderId="0" xfId="0" applyFont="1" applyFill="1" applyBorder="1" applyAlignment="1">
      <alignment horizontal="center" vertical="center" wrapText="1"/>
    </xf>
    <xf numFmtId="2" fontId="0" fillId="3" borderId="1" xfId="0" applyNumberFormat="1" applyFill="1" applyBorder="1" applyAlignment="1" applyProtection="1">
      <alignment horizontal="center"/>
      <protection locked="0"/>
    </xf>
    <xf numFmtId="14" fontId="3" fillId="3" borderId="5" xfId="0" applyNumberFormat="1" applyFont="1" applyFill="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locked="0"/>
    </xf>
    <xf numFmtId="0" fontId="4" fillId="3" borderId="5" xfId="0" applyFont="1" applyFill="1" applyBorder="1" applyAlignment="1" applyProtection="1">
      <alignment horizontal="center" vertical="top" wrapText="1"/>
      <protection locked="0"/>
    </xf>
    <xf numFmtId="0" fontId="4" fillId="3" borderId="6" xfId="0" applyFont="1" applyFill="1" applyBorder="1" applyAlignment="1" applyProtection="1">
      <alignment horizontal="center" vertical="top" wrapText="1"/>
      <protection locked="0"/>
    </xf>
    <xf numFmtId="0" fontId="4" fillId="3" borderId="7" xfId="0" applyFont="1" applyFill="1" applyBorder="1" applyAlignment="1" applyProtection="1">
      <alignment horizontal="center" vertical="top" wrapText="1"/>
      <protection locked="0"/>
    </xf>
    <xf numFmtId="0" fontId="1" fillId="7" borderId="0" xfId="0" applyNumberFormat="1" applyFont="1" applyFill="1" applyBorder="1" applyAlignment="1">
      <alignment horizontal="left" vertical="top" wrapText="1"/>
    </xf>
    <xf numFmtId="0" fontId="0" fillId="7" borderId="0" xfId="0" applyFill="1" applyAlignment="1"/>
    <xf numFmtId="0" fontId="1" fillId="7" borderId="0" xfId="0" applyNumberFormat="1" applyFont="1" applyFill="1" applyBorder="1" applyAlignment="1">
      <alignment horizontal="left"/>
    </xf>
    <xf numFmtId="0" fontId="3" fillId="3" borderId="5" xfId="0" applyFont="1" applyFill="1" applyBorder="1" applyAlignment="1" applyProtection="1">
      <alignment horizontal="center" vertical="top" wrapText="1"/>
      <protection locked="0"/>
    </xf>
    <xf numFmtId="164" fontId="3" fillId="3" borderId="5" xfId="0" applyNumberFormat="1" applyFont="1" applyFill="1" applyBorder="1" applyAlignment="1" applyProtection="1">
      <alignment horizontal="center" vertical="top" wrapText="1"/>
      <protection locked="0"/>
    </xf>
    <xf numFmtId="164" fontId="3" fillId="3" borderId="6" xfId="0" applyNumberFormat="1" applyFont="1" applyFill="1" applyBorder="1" applyAlignment="1" applyProtection="1">
      <alignment horizontal="center" vertical="top" wrapText="1"/>
      <protection locked="0"/>
    </xf>
    <xf numFmtId="164" fontId="3" fillId="3" borderId="7" xfId="0" applyNumberFormat="1" applyFont="1" applyFill="1" applyBorder="1" applyAlignment="1" applyProtection="1">
      <alignment horizontal="center" vertical="top" wrapText="1"/>
      <protection locked="0"/>
    </xf>
    <xf numFmtId="0" fontId="1" fillId="7" borderId="0" xfId="0" applyNumberFormat="1" applyFont="1" applyFill="1" applyBorder="1" applyAlignment="1">
      <alignment horizontal="left" vertical="top"/>
    </xf>
    <xf numFmtId="0" fontId="1" fillId="7" borderId="3" xfId="0" applyFont="1" applyFill="1" applyBorder="1" applyAlignment="1">
      <alignment horizontal="center" wrapText="1"/>
    </xf>
    <xf numFmtId="0" fontId="0" fillId="7" borderId="0" xfId="0" applyFill="1" applyAlignment="1">
      <alignment wrapText="1"/>
    </xf>
    <xf numFmtId="0" fontId="1" fillId="7" borderId="0" xfId="0" applyFont="1" applyFill="1" applyBorder="1" applyAlignment="1">
      <alignment horizontal="center" wrapText="1"/>
    </xf>
    <xf numFmtId="0" fontId="0" fillId="3" borderId="1" xfId="0" applyFill="1" applyBorder="1" applyAlignment="1" applyProtection="1">
      <alignment horizontal="center"/>
      <protection locked="0"/>
    </xf>
    <xf numFmtId="0" fontId="1" fillId="3" borderId="1" xfId="0" applyFont="1" applyFill="1" applyBorder="1" applyAlignment="1" applyProtection="1">
      <protection locked="0"/>
    </xf>
    <xf numFmtId="0" fontId="0" fillId="3" borderId="1" xfId="0" applyFill="1" applyBorder="1" applyAlignment="1" applyProtection="1">
      <protection locked="0"/>
    </xf>
    <xf numFmtId="0" fontId="4" fillId="10" borderId="5" xfId="0" applyFont="1" applyFill="1" applyBorder="1" applyAlignment="1">
      <alignment horizontal="center"/>
    </xf>
    <xf numFmtId="0" fontId="4" fillId="10" borderId="6" xfId="0" applyFont="1" applyFill="1" applyBorder="1" applyAlignment="1">
      <alignment horizontal="center"/>
    </xf>
    <xf numFmtId="0" fontId="4" fillId="10" borderId="7" xfId="0" applyFont="1" applyFill="1" applyBorder="1" applyAlignment="1">
      <alignment horizontal="center"/>
    </xf>
    <xf numFmtId="0" fontId="1" fillId="7" borderId="3" xfId="0" applyFont="1" applyFill="1" applyBorder="1" applyAlignment="1">
      <alignment horizontal="center" vertical="center" wrapText="1"/>
    </xf>
    <xf numFmtId="14" fontId="0" fillId="3" borderId="1" xfId="0" applyNumberFormat="1" applyFill="1" applyBorder="1" applyAlignment="1" applyProtection="1">
      <alignment horizontal="center" vertical="center" wrapText="1"/>
      <protection locked="0"/>
    </xf>
    <xf numFmtId="14" fontId="0" fillId="3" borderId="5" xfId="0" applyNumberFormat="1"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8" fillId="3" borderId="1" xfId="0" applyFont="1" applyFill="1" applyBorder="1" applyAlignment="1" applyProtection="1">
      <alignment horizontal="left" vertical="center" wrapText="1"/>
      <protection locked="0"/>
    </xf>
    <xf numFmtId="4" fontId="4" fillId="9" borderId="5" xfId="0" applyNumberFormat="1" applyFont="1" applyFill="1" applyBorder="1" applyAlignment="1">
      <alignment horizontal="center"/>
    </xf>
    <xf numFmtId="4" fontId="4" fillId="9" borderId="6" xfId="0" applyNumberFormat="1" applyFont="1" applyFill="1" applyBorder="1" applyAlignment="1">
      <alignment horizontal="center"/>
    </xf>
    <xf numFmtId="4" fontId="4" fillId="9" borderId="7" xfId="0" applyNumberFormat="1" applyFont="1" applyFill="1" applyBorder="1" applyAlignment="1">
      <alignment horizontal="center"/>
    </xf>
    <xf numFmtId="4" fontId="4" fillId="2" borderId="23" xfId="0" applyNumberFormat="1" applyFont="1" applyFill="1" applyBorder="1" applyAlignment="1">
      <alignment horizontal="center"/>
    </xf>
    <xf numFmtId="0" fontId="20" fillId="7" borderId="8" xfId="0" applyFont="1" applyFill="1" applyBorder="1" applyAlignment="1">
      <alignment horizontal="center" wrapText="1"/>
    </xf>
    <xf numFmtId="0" fontId="20" fillId="7" borderId="9" xfId="0" applyFont="1" applyFill="1" applyBorder="1" applyAlignment="1">
      <alignment horizontal="center" wrapText="1"/>
    </xf>
    <xf numFmtId="0" fontId="20" fillId="7" borderId="10" xfId="0" applyFont="1" applyFill="1" applyBorder="1" applyAlignment="1">
      <alignment horizontal="center" wrapText="1"/>
    </xf>
  </cellXfs>
  <cellStyles count="4">
    <cellStyle name="Currency" xfId="1" builtinId="4"/>
    <cellStyle name="Normal" xfId="0" builtinId="0"/>
    <cellStyle name="Normal 2" xfId="2" xr:uid="{00000000-0005-0000-0000-000002000000}"/>
    <cellStyle name="Normal 3" xfId="3" xr:uid="{00000000-0005-0000-0000-000003000000}"/>
  </cellStyles>
  <dxfs count="40">
    <dxf>
      <font>
        <b val="0"/>
        <i val="0"/>
        <strike val="0"/>
        <condense val="0"/>
        <extend val="0"/>
        <outline val="0"/>
        <shadow val="0"/>
        <u val="none"/>
        <vertAlign val="baseline"/>
        <sz val="8"/>
        <color indexed="10"/>
        <name val="Arial"/>
        <scheme val="none"/>
      </font>
      <border diagonalUp="0" diagonalDown="0">
        <left/>
        <right style="thin">
          <color indexed="64"/>
        </right>
        <top style="thin">
          <color indexed="64"/>
        </top>
        <bottom style="thin">
          <color indexed="64"/>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8"/>
        <color indexed="10"/>
        <name val="Arial"/>
        <scheme val="none"/>
      </font>
    </dxf>
    <dxf>
      <font>
        <b val="0"/>
        <i val="0"/>
        <strike val="0"/>
        <condense val="0"/>
        <extend val="0"/>
        <outline val="0"/>
        <shadow val="0"/>
        <u val="none"/>
        <vertAlign val="baseline"/>
        <sz val="8"/>
        <color indexed="10"/>
        <name val="Arial"/>
        <scheme val="none"/>
      </font>
      <alignment horizontal="general" vertical="bottom" textRotation="0" wrapText="0" indent="0" justifyLastLine="0" shrinkToFit="0" readingOrder="0"/>
    </dxf>
    <dxf>
      <border outline="0">
        <left style="medium">
          <color indexed="64"/>
        </left>
        <right style="thin">
          <color indexed="64"/>
        </right>
        <top style="medium">
          <color indexed="64"/>
        </top>
        <bottom style="medium">
          <color indexed="64"/>
        </bottom>
      </border>
    </dxf>
    <dxf>
      <border outline="0">
        <bottom style="medium">
          <color indexed="64"/>
        </bottom>
      </border>
    </dxf>
    <dxf>
      <font>
        <strike val="0"/>
        <outline val="0"/>
        <shadow val="0"/>
        <u val="none"/>
        <vertAlign val="baseline"/>
        <sz val="8"/>
        <color rgb="FFFF0000"/>
        <name val="Arial"/>
        <scheme val="none"/>
      </font>
    </dxf>
    <dxf>
      <font>
        <b val="0"/>
        <i val="0"/>
        <strike val="0"/>
        <condense val="0"/>
        <extend val="0"/>
        <outline val="0"/>
        <shadow val="0"/>
        <u val="none"/>
        <vertAlign val="baseline"/>
        <sz val="8"/>
        <color rgb="FFFF0000"/>
        <name val="Arial"/>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FF0000"/>
        <name val="Arial"/>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FF0000"/>
        <name val="Arial"/>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FF0000"/>
        <name val="Arial"/>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rgb="FFFF0000"/>
        <name val="Arial"/>
        <scheme val="none"/>
      </font>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8"/>
        <color rgb="FFFF0000"/>
        <name val="Arial"/>
        <scheme val="none"/>
      </font>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8"/>
        <color rgb="FFFF0000"/>
        <name val="Arial"/>
        <scheme val="none"/>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167" formatCode="0.0000"/>
    </dxf>
    <dxf>
      <numFmt numFmtId="165" formatCode="0.000000"/>
    </dxf>
    <dxf>
      <numFmt numFmtId="30" formatCode="@"/>
    </dxf>
    <dxf>
      <numFmt numFmtId="30" formatCode="@"/>
    </dxf>
    <dxf>
      <numFmt numFmtId="165" formatCode="0.000000"/>
    </dxf>
    <dxf>
      <numFmt numFmtId="30" formatCode="@"/>
    </dxf>
    <dxf>
      <numFmt numFmtId="30" formatCode="@"/>
    </dxf>
    <dxf>
      <numFmt numFmtId="19" formatCode="m/d/yyyy"/>
    </dxf>
    <dxf>
      <numFmt numFmtId="30" formatCode="@"/>
    </dxf>
    <dxf>
      <numFmt numFmtId="30" formatCode="@"/>
    </dxf>
    <dxf>
      <numFmt numFmtId="30" formatCode="@"/>
    </dxf>
    <dxf>
      <border outline="0">
        <top style="double">
          <color indexed="64"/>
        </top>
      </border>
    </dxf>
    <dxf>
      <border outline="0">
        <bottom style="double">
          <color indexed="64"/>
        </bottom>
      </border>
    </dxf>
    <dxf>
      <font>
        <b/>
        <i val="0"/>
        <strike val="0"/>
        <condense val="0"/>
        <extend val="0"/>
        <outline val="0"/>
        <shadow val="0"/>
        <u val="none"/>
        <vertAlign val="baseline"/>
        <sz val="10"/>
        <color auto="1"/>
        <name val="Arial Unicode MS"/>
        <scheme val="none"/>
      </font>
      <numFmt numFmtId="30" formatCode="@"/>
      <fill>
        <patternFill patternType="solid">
          <fgColor indexed="64"/>
          <bgColor indexed="22"/>
        </patternFill>
      </fill>
      <border diagonalUp="0" diagonalDown="0" outline="0">
        <left style="double">
          <color indexed="64"/>
        </left>
        <right style="double">
          <color indexed="64"/>
        </right>
        <top/>
        <bottom/>
      </border>
    </dxf>
    <dxf>
      <fill>
        <patternFill>
          <bgColor rgb="FFFF5050"/>
        </patternFill>
      </fill>
      <border>
        <right/>
      </border>
    </dxf>
    <dxf>
      <fill>
        <patternFill>
          <bgColor rgb="FFFF5050"/>
        </patternFill>
      </fill>
      <border>
        <left style="thin">
          <color auto="1"/>
        </left>
        <right style="thin">
          <color auto="1"/>
        </right>
        <top style="thin">
          <color auto="1"/>
        </top>
        <bottom style="thin">
          <color auto="1"/>
        </bottom>
        <vertical/>
        <horizontal/>
      </border>
    </dxf>
    <dxf>
      <font>
        <color theme="9" tint="0.59996337778862885"/>
      </font>
    </dxf>
  </dxfs>
  <tableStyles count="0" defaultTableStyle="TableStyleMedium9" defaultPivotStyle="PivotStyleLight16"/>
  <colors>
    <mruColors>
      <color rgb="FFFFFF99"/>
      <color rgb="FFFF505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76200</xdr:colOff>
      <xdr:row>29</xdr:row>
      <xdr:rowOff>144780</xdr:rowOff>
    </xdr:to>
    <xdr:sp macro="" textlink="">
      <xdr:nvSpPr>
        <xdr:cNvPr id="2179" name="Text Box 6">
          <a:extLst>
            <a:ext uri="{FF2B5EF4-FFF2-40B4-BE49-F238E27FC236}">
              <a16:creationId xmlns:a16="http://schemas.microsoft.com/office/drawing/2014/main" id="{00000000-0008-0000-0000-000083080000}"/>
            </a:ext>
          </a:extLst>
        </xdr:cNvPr>
        <xdr:cNvSpPr txBox="1">
          <a:spLocks noChangeArrowheads="1"/>
        </xdr:cNvSpPr>
      </xdr:nvSpPr>
      <xdr:spPr bwMode="auto">
        <a:xfrm>
          <a:off x="182880" y="4663440"/>
          <a:ext cx="76200" cy="198120"/>
        </a:xfrm>
        <a:prstGeom prst="rect">
          <a:avLst/>
        </a:prstGeom>
        <a:noFill/>
        <a:ln w="9525">
          <a:noFill/>
          <a:miter lim="800000"/>
          <a:headEnd/>
          <a:tailEnd/>
        </a:ln>
      </xdr:spPr>
    </xdr:sp>
    <xdr:clientData/>
  </xdr:twoCellAnchor>
  <xdr:twoCellAnchor>
    <xdr:from>
      <xdr:col>1</xdr:col>
      <xdr:colOff>175260</xdr:colOff>
      <xdr:row>0</xdr:row>
      <xdr:rowOff>0</xdr:rowOff>
    </xdr:from>
    <xdr:to>
      <xdr:col>3</xdr:col>
      <xdr:colOff>441960</xdr:colOff>
      <xdr:row>5</xdr:row>
      <xdr:rowOff>144780</xdr:rowOff>
    </xdr:to>
    <xdr:pic>
      <xdr:nvPicPr>
        <xdr:cNvPr id="2180" name="Picture 21" descr="KClogo_v_b_m2">
          <a:extLst>
            <a:ext uri="{FF2B5EF4-FFF2-40B4-BE49-F238E27FC236}">
              <a16:creationId xmlns:a16="http://schemas.microsoft.com/office/drawing/2014/main" id="{00000000-0008-0000-0000-00008408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58140" y="0"/>
          <a:ext cx="1508760" cy="975360"/>
        </a:xfrm>
        <a:prstGeom prst="rect">
          <a:avLst/>
        </a:prstGeom>
        <a:noFill/>
        <a:ln w="9525">
          <a:noFill/>
          <a:miter lim="800000"/>
          <a:headEnd/>
          <a:tailEnd/>
        </a:ln>
      </xdr:spPr>
    </xdr:pic>
    <xdr:clientData/>
  </xdr:twoCellAnchor>
  <xdr:twoCellAnchor>
    <xdr:from>
      <xdr:col>0</xdr:col>
      <xdr:colOff>30480</xdr:colOff>
      <xdr:row>58</xdr:row>
      <xdr:rowOff>7620</xdr:rowOff>
    </xdr:from>
    <xdr:to>
      <xdr:col>14</xdr:col>
      <xdr:colOff>586740</xdr:colOff>
      <xdr:row>58</xdr:row>
      <xdr:rowOff>7620</xdr:rowOff>
    </xdr:to>
    <xdr:sp macro="" textlink="">
      <xdr:nvSpPr>
        <xdr:cNvPr id="2181" name="Line 23">
          <a:extLst>
            <a:ext uri="{FF2B5EF4-FFF2-40B4-BE49-F238E27FC236}">
              <a16:creationId xmlns:a16="http://schemas.microsoft.com/office/drawing/2014/main" id="{00000000-0008-0000-0000-000085080000}"/>
            </a:ext>
          </a:extLst>
        </xdr:cNvPr>
        <xdr:cNvSpPr>
          <a:spLocks noChangeShapeType="1"/>
        </xdr:cNvSpPr>
      </xdr:nvSpPr>
      <xdr:spPr bwMode="auto">
        <a:xfrm>
          <a:off x="30480" y="10309860"/>
          <a:ext cx="8763000" cy="0"/>
        </a:xfrm>
        <a:prstGeom prst="line">
          <a:avLst/>
        </a:prstGeom>
        <a:noFill/>
        <a:ln w="9525">
          <a:solidFill>
            <a:srgbClr val="000000"/>
          </a:solidFill>
          <a:round/>
          <a:headEnd/>
          <a:tailEnd/>
        </a:ln>
      </xdr:spPr>
    </xdr:sp>
    <xdr:clientData/>
  </xdr:twoCellAnchor>
  <xdr:twoCellAnchor>
    <xdr:from>
      <xdr:col>0</xdr:col>
      <xdr:colOff>7620</xdr:colOff>
      <xdr:row>56</xdr:row>
      <xdr:rowOff>0</xdr:rowOff>
    </xdr:from>
    <xdr:to>
      <xdr:col>15</xdr:col>
      <xdr:colOff>0</xdr:colOff>
      <xdr:row>56</xdr:row>
      <xdr:rowOff>0</xdr:rowOff>
    </xdr:to>
    <xdr:sp macro="" textlink="">
      <xdr:nvSpPr>
        <xdr:cNvPr id="2182" name="Line 24">
          <a:extLst>
            <a:ext uri="{FF2B5EF4-FFF2-40B4-BE49-F238E27FC236}">
              <a16:creationId xmlns:a16="http://schemas.microsoft.com/office/drawing/2014/main" id="{00000000-0008-0000-0000-000086080000}"/>
            </a:ext>
          </a:extLst>
        </xdr:cNvPr>
        <xdr:cNvSpPr>
          <a:spLocks noChangeShapeType="1"/>
        </xdr:cNvSpPr>
      </xdr:nvSpPr>
      <xdr:spPr bwMode="auto">
        <a:xfrm>
          <a:off x="7620" y="10027920"/>
          <a:ext cx="8785860" cy="0"/>
        </a:xfrm>
        <a:prstGeom prst="line">
          <a:avLst/>
        </a:prstGeom>
        <a:noFill/>
        <a:ln w="9525">
          <a:solidFill>
            <a:srgbClr val="000000"/>
          </a:solidFill>
          <a:round/>
          <a:headEnd/>
          <a:tailEnd/>
        </a:ln>
      </xdr:spPr>
    </xdr:sp>
    <xdr:clientData/>
  </xdr:twoCellAnchor>
  <xdr:twoCellAnchor>
    <xdr:from>
      <xdr:col>0</xdr:col>
      <xdr:colOff>7620</xdr:colOff>
      <xdr:row>43</xdr:row>
      <xdr:rowOff>0</xdr:rowOff>
    </xdr:from>
    <xdr:to>
      <xdr:col>15</xdr:col>
      <xdr:colOff>0</xdr:colOff>
      <xdr:row>43</xdr:row>
      <xdr:rowOff>0</xdr:rowOff>
    </xdr:to>
    <xdr:sp macro="" textlink="">
      <xdr:nvSpPr>
        <xdr:cNvPr id="2183" name="Line 25">
          <a:extLst>
            <a:ext uri="{FF2B5EF4-FFF2-40B4-BE49-F238E27FC236}">
              <a16:creationId xmlns:a16="http://schemas.microsoft.com/office/drawing/2014/main" id="{00000000-0008-0000-0000-000087080000}"/>
            </a:ext>
          </a:extLst>
        </xdr:cNvPr>
        <xdr:cNvSpPr>
          <a:spLocks noChangeShapeType="1"/>
        </xdr:cNvSpPr>
      </xdr:nvSpPr>
      <xdr:spPr bwMode="auto">
        <a:xfrm>
          <a:off x="7620" y="8016240"/>
          <a:ext cx="8785860" cy="0"/>
        </a:xfrm>
        <a:prstGeom prst="line">
          <a:avLst/>
        </a:prstGeom>
        <a:noFill/>
        <a:ln w="9525">
          <a:solidFill>
            <a:srgbClr val="000000"/>
          </a:solidFill>
          <a:round/>
          <a:headEnd/>
          <a:tailEnd/>
        </a:ln>
      </xdr:spPr>
    </xdr:sp>
    <xdr:clientData/>
  </xdr:twoCellAnchor>
  <xdr:twoCellAnchor>
    <xdr:from>
      <xdr:col>0</xdr:col>
      <xdr:colOff>30480</xdr:colOff>
      <xdr:row>30</xdr:row>
      <xdr:rowOff>0</xdr:rowOff>
    </xdr:from>
    <xdr:to>
      <xdr:col>15</xdr:col>
      <xdr:colOff>0</xdr:colOff>
      <xdr:row>30</xdr:row>
      <xdr:rowOff>0</xdr:rowOff>
    </xdr:to>
    <xdr:sp macro="" textlink="">
      <xdr:nvSpPr>
        <xdr:cNvPr id="2184" name="Line 26">
          <a:extLst>
            <a:ext uri="{FF2B5EF4-FFF2-40B4-BE49-F238E27FC236}">
              <a16:creationId xmlns:a16="http://schemas.microsoft.com/office/drawing/2014/main" id="{00000000-0008-0000-0000-000088080000}"/>
            </a:ext>
          </a:extLst>
        </xdr:cNvPr>
        <xdr:cNvSpPr>
          <a:spLocks noChangeShapeType="1"/>
        </xdr:cNvSpPr>
      </xdr:nvSpPr>
      <xdr:spPr bwMode="auto">
        <a:xfrm flipV="1">
          <a:off x="30480" y="5074920"/>
          <a:ext cx="8763000" cy="0"/>
        </a:xfrm>
        <a:prstGeom prst="line">
          <a:avLst/>
        </a:prstGeom>
        <a:noFill/>
        <a:ln w="9525">
          <a:solidFill>
            <a:srgbClr val="000000"/>
          </a:solidFill>
          <a:round/>
          <a:headEnd/>
          <a:tailEnd/>
        </a:ln>
      </xdr:spPr>
    </xdr:sp>
    <xdr:clientData/>
  </xdr:twoCellAnchor>
  <xdr:twoCellAnchor>
    <xdr:from>
      <xdr:col>0</xdr:col>
      <xdr:colOff>7620</xdr:colOff>
      <xdr:row>15</xdr:row>
      <xdr:rowOff>0</xdr:rowOff>
    </xdr:from>
    <xdr:to>
      <xdr:col>15</xdr:col>
      <xdr:colOff>0</xdr:colOff>
      <xdr:row>15</xdr:row>
      <xdr:rowOff>0</xdr:rowOff>
    </xdr:to>
    <xdr:sp macro="" textlink="">
      <xdr:nvSpPr>
        <xdr:cNvPr id="2185" name="Line 27">
          <a:extLst>
            <a:ext uri="{FF2B5EF4-FFF2-40B4-BE49-F238E27FC236}">
              <a16:creationId xmlns:a16="http://schemas.microsoft.com/office/drawing/2014/main" id="{00000000-0008-0000-0000-000089080000}"/>
            </a:ext>
          </a:extLst>
        </xdr:cNvPr>
        <xdr:cNvSpPr>
          <a:spLocks noChangeShapeType="1"/>
        </xdr:cNvSpPr>
      </xdr:nvSpPr>
      <xdr:spPr bwMode="auto">
        <a:xfrm>
          <a:off x="7620" y="2788920"/>
          <a:ext cx="8785860" cy="0"/>
        </a:xfrm>
        <a:prstGeom prst="line">
          <a:avLst/>
        </a:prstGeom>
        <a:no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R160" totalsRowShown="0" headerRowDxfId="36" headerRowBorderDxfId="35" tableBorderDxfId="34" dataCellStyle="Normal 3">
  <autoFilter ref="A3:R160" xr:uid="{00000000-0009-0000-0100-000002000000}"/>
  <tableColumns count="18">
    <tableColumn id="1" xr3:uid="{00000000-0010-0000-0000-000001000000}" name="ID" dataDxfId="33" dataCellStyle="Normal 3"/>
    <tableColumn id="2" xr3:uid="{00000000-0010-0000-0000-000002000000}" name="Last" dataDxfId="32" dataCellStyle="Normal 3"/>
    <tableColumn id="3" xr3:uid="{00000000-0010-0000-0000-000003000000}" name="First Name" dataDxfId="31" dataCellStyle="Normal 3"/>
    <tableColumn id="4" xr3:uid="{00000000-0010-0000-0000-000004000000}" name="Rpt Dt" dataDxfId="30" dataCellStyle="Normal 3"/>
    <tableColumn id="5" xr3:uid="{00000000-0010-0000-0000-000005000000}" name="TRC" dataDxfId="29" dataCellStyle="Normal 3"/>
    <tableColumn id="6" xr3:uid="{00000000-0010-0000-0000-000006000000}" name="Descr" dataDxfId="28" dataCellStyle="Normal 3"/>
    <tableColumn id="7" xr3:uid="{00000000-0010-0000-0000-000007000000}" name="Quantity" dataDxfId="27" dataCellStyle="Normal 3"/>
    <tableColumn id="8" xr3:uid="{00000000-0010-0000-0000-000008000000}" name="Job Code" dataDxfId="26" dataCellStyle="Normal 3"/>
    <tableColumn id="9" xr3:uid="{00000000-0010-0000-0000-000009000000}" name="Step" dataDxfId="25" dataCellStyle="Normal 3"/>
    <tableColumn id="10" xr3:uid="{00000000-0010-0000-0000-00000A000000}" name="OvrdRate" dataDxfId="24" dataCellStyle="Normal 3"/>
    <tableColumn id="11" xr3:uid="{00000000-0010-0000-0000-00000B000000}" name="Amount" dataDxfId="23" dataCellStyle="Normal 3"/>
    <tableColumn id="12" xr3:uid="{00000000-0010-0000-0000-00000C000000}" name="Cost Center" dataDxfId="22" dataCellStyle="Normal 3"/>
    <tableColumn id="13" xr3:uid="{00000000-0010-0000-0000-00000D000000}" name="Earn Code" dataDxfId="21" dataCellStyle="Normal 3"/>
    <tableColumn id="14" xr3:uid="{00000000-0010-0000-0000-00000E000000}" name="FLSA Effct" dataDxfId="20" dataCellStyle="Normal 3"/>
    <tableColumn id="15" xr3:uid="{00000000-0010-0000-0000-00000F000000}" name="FLSA Cat." dataDxfId="19" dataCellStyle="Normal 3"/>
    <tableColumn id="16" xr3:uid="{00000000-0010-0000-0000-000010000000}" name="Count (Y/N)" dataDxfId="18" dataCellStyle="Normal 3"/>
    <tableColumn id="17" xr3:uid="{00000000-0010-0000-0000-000011000000}" name="Sick Lv (Y/N)" dataDxfId="17" dataCellStyle="Normal 3"/>
    <tableColumn id="18" xr3:uid="{00000000-0010-0000-0000-000012000000}" name="Add to Gross" dataDxfId="16" dataCellStyle="Normal 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3:F20" totalsRowShown="0" headerRowDxfId="15" dataDxfId="13" headerRowBorderDxfId="14" tableBorderDxfId="12">
  <autoFilter ref="A3:F20" xr:uid="{00000000-0009-0000-0100-000001000000}"/>
  <tableColumns count="6">
    <tableColumn id="1" xr3:uid="{00000000-0010-0000-0100-000001000000}" name="Year" dataDxfId="11"/>
    <tableColumn id="2" xr3:uid="{00000000-0010-0000-0100-000002000000}" name="Vacation Accrual Rate" dataDxfId="10"/>
    <tableColumn id="3" xr3:uid="{00000000-0010-0000-0100-000003000000}" name="Sick Accrual Rate" dataDxfId="9"/>
    <tableColumn id="4" xr3:uid="{00000000-0010-0000-0100-000004000000}" name="Bus Pass Subsidy Rate" dataDxfId="8"/>
    <tableColumn id="5" xr3:uid="{00000000-0010-0000-0100-000005000000}" name="Regular EE Funding Rate (per EE per month)" dataDxfId="7"/>
    <tableColumn id="6" xr3:uid="{00000000-0010-0000-0100-000006000000}" name="Funding Rate per hour" dataDxfId="6">
      <calculatedColumnFormula>E4*12/2080</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ReasonTable" displayName="ReasonTable" ref="H4:H7" totalsRowShown="0" headerRowBorderDxfId="5" tableBorderDxfId="4">
  <autoFilter ref="H4:H7" xr:uid="{00000000-0009-0000-0100-000003000000}"/>
  <tableColumns count="1">
    <tableColumn id="1" xr3:uid="{00000000-0010-0000-0200-000001000000}" name="Data validation for &quot;reason for Back Benefit&quo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J4:J10" totalsRowShown="0" headerRowDxfId="3" dataDxfId="2" tableBorderDxfId="1">
  <autoFilter ref="J4:J10" xr:uid="{00000000-0009-0000-0100-000004000000}"/>
  <tableColumns count="1">
    <tableColumn id="1" xr3:uid="{00000000-0010-0000-0300-000001000000}" name="Data validation for Employee Type"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AD104"/>
  <sheetViews>
    <sheetView zoomScale="80" zoomScaleNormal="80" workbookViewId="0">
      <selection activeCell="B46" sqref="B46:O46"/>
    </sheetView>
  </sheetViews>
  <sheetFormatPr defaultColWidth="9" defaultRowHeight="12.75"/>
  <cols>
    <col min="1" max="1" width="2.7109375" style="1" customWidth="1"/>
    <col min="2" max="2" width="9.140625" style="1" customWidth="1"/>
    <col min="3" max="11" width="9" style="1" customWidth="1"/>
    <col min="12" max="12" width="9.85546875" style="1" customWidth="1"/>
    <col min="13" max="13" width="11.7109375" style="1" customWidth="1"/>
    <col min="14" max="14" width="9" style="1" customWidth="1"/>
    <col min="15" max="15" width="8" style="1" customWidth="1"/>
    <col min="16" max="17" width="9" style="1" customWidth="1"/>
    <col min="18" max="18" width="9" style="6" customWidth="1"/>
    <col min="19" max="16384" width="9" style="1"/>
  </cols>
  <sheetData>
    <row r="1" spans="1:30" ht="12.75" customHeight="1">
      <c r="A1" s="20"/>
      <c r="B1" s="20"/>
      <c r="C1" s="20"/>
      <c r="D1" s="20"/>
      <c r="E1" s="20"/>
      <c r="F1" s="20"/>
      <c r="G1" s="20"/>
      <c r="H1" s="20"/>
      <c r="I1" s="20"/>
      <c r="J1" s="20"/>
      <c r="K1" s="20"/>
      <c r="L1" s="20"/>
      <c r="M1" s="20"/>
      <c r="N1" s="20"/>
      <c r="O1" s="20"/>
      <c r="P1" s="34"/>
      <c r="Q1" s="34"/>
      <c r="R1" s="34"/>
      <c r="S1" s="34"/>
      <c r="T1" s="34"/>
      <c r="U1" s="34"/>
      <c r="V1" s="34"/>
      <c r="W1" s="34"/>
      <c r="X1" s="34"/>
      <c r="Y1" s="34"/>
      <c r="Z1" s="34"/>
      <c r="AA1" s="20"/>
      <c r="AB1" s="20"/>
      <c r="AC1" s="20"/>
      <c r="AD1" s="20"/>
    </row>
    <row r="2" spans="1:30">
      <c r="A2" s="20"/>
      <c r="B2" s="20"/>
      <c r="C2" s="20"/>
      <c r="D2" s="20"/>
      <c r="E2" s="20"/>
      <c r="F2" s="20"/>
      <c r="G2" s="21" t="s">
        <v>0</v>
      </c>
      <c r="H2" s="154"/>
      <c r="I2" s="155"/>
      <c r="J2" s="156"/>
      <c r="K2" s="72"/>
      <c r="L2" s="72" t="s">
        <v>1</v>
      </c>
      <c r="M2" s="157"/>
      <c r="N2" s="158"/>
      <c r="O2" s="159"/>
      <c r="P2" s="20"/>
      <c r="Q2" s="20"/>
      <c r="R2" s="44"/>
      <c r="S2" s="20"/>
      <c r="T2" s="20"/>
      <c r="U2" s="20"/>
      <c r="V2" s="20"/>
      <c r="W2" s="20"/>
      <c r="X2" s="20"/>
      <c r="Y2" s="20"/>
      <c r="Z2" s="20"/>
      <c r="AA2" s="20"/>
      <c r="AB2" s="20"/>
      <c r="AC2" s="20"/>
      <c r="AD2" s="20"/>
    </row>
    <row r="3" spans="1:30">
      <c r="A3" s="20"/>
      <c r="B3" s="20"/>
      <c r="C3" s="20"/>
      <c r="D3" s="20"/>
      <c r="E3" s="20"/>
      <c r="F3" s="20"/>
      <c r="G3" s="21" t="s">
        <v>2</v>
      </c>
      <c r="H3" s="163"/>
      <c r="I3" s="155"/>
      <c r="J3" s="156"/>
      <c r="K3" s="73"/>
      <c r="L3" s="72" t="s">
        <v>3</v>
      </c>
      <c r="M3" s="157"/>
      <c r="N3" s="158"/>
      <c r="O3" s="159"/>
      <c r="P3" s="20"/>
      <c r="Q3" s="20"/>
      <c r="R3" s="44"/>
      <c r="S3" s="20"/>
      <c r="T3" s="20"/>
      <c r="U3" s="20"/>
      <c r="V3" s="20"/>
      <c r="W3" s="20"/>
      <c r="X3" s="20"/>
      <c r="Y3" s="20"/>
      <c r="Z3" s="20"/>
      <c r="AA3" s="20"/>
      <c r="AB3" s="20"/>
      <c r="AC3" s="20"/>
      <c r="AD3" s="20"/>
    </row>
    <row r="4" spans="1:30">
      <c r="A4" s="20"/>
      <c r="B4" s="20"/>
      <c r="C4" s="20"/>
      <c r="D4" s="20"/>
      <c r="E4" s="20"/>
      <c r="F4" s="20"/>
      <c r="G4" s="21" t="s">
        <v>24</v>
      </c>
      <c r="H4" s="164"/>
      <c r="I4" s="165"/>
      <c r="J4" s="166"/>
      <c r="K4" s="72"/>
      <c r="L4" s="72" t="s">
        <v>4</v>
      </c>
      <c r="M4" s="157"/>
      <c r="N4" s="158"/>
      <c r="O4" s="159"/>
      <c r="P4" s="20"/>
      <c r="Q4" s="20"/>
      <c r="R4" s="44"/>
      <c r="S4" s="20"/>
      <c r="T4" s="20"/>
      <c r="U4" s="20"/>
      <c r="V4" s="20"/>
      <c r="W4" s="20"/>
      <c r="X4" s="20"/>
      <c r="Y4" s="20"/>
      <c r="Z4" s="20"/>
      <c r="AA4" s="20"/>
      <c r="AB4" s="20"/>
      <c r="AC4" s="20"/>
      <c r="AD4" s="20"/>
    </row>
    <row r="5" spans="1:30">
      <c r="A5" s="20"/>
      <c r="B5" s="20"/>
      <c r="C5" s="20"/>
      <c r="D5" s="20"/>
      <c r="E5" s="20"/>
      <c r="F5" s="20"/>
      <c r="G5" s="21" t="s">
        <v>23</v>
      </c>
      <c r="H5" s="12"/>
      <c r="I5" s="74" t="s">
        <v>35</v>
      </c>
      <c r="J5" s="75"/>
      <c r="K5" s="72"/>
      <c r="L5" s="72"/>
      <c r="M5" s="76"/>
      <c r="N5" s="77"/>
      <c r="O5" s="2"/>
      <c r="P5" s="20"/>
      <c r="Q5" s="20"/>
      <c r="R5" s="44"/>
      <c r="S5" s="20"/>
      <c r="T5" s="20"/>
      <c r="U5" s="20"/>
      <c r="V5" s="20"/>
      <c r="W5" s="20"/>
      <c r="X5" s="20"/>
      <c r="Y5" s="20"/>
      <c r="Z5" s="20"/>
      <c r="AA5" s="20"/>
      <c r="AB5" s="20"/>
      <c r="AC5" s="20"/>
      <c r="AD5" s="20"/>
    </row>
    <row r="6" spans="1:30">
      <c r="A6" s="20"/>
      <c r="B6" s="20"/>
      <c r="C6" s="20"/>
      <c r="D6" s="20"/>
      <c r="E6" s="20"/>
      <c r="F6" s="20"/>
      <c r="G6" s="21" t="s">
        <v>48</v>
      </c>
      <c r="H6" s="13"/>
      <c r="I6" s="74"/>
      <c r="J6" s="75"/>
      <c r="K6" s="72"/>
      <c r="L6" s="72"/>
      <c r="M6" s="76"/>
      <c r="N6" s="77"/>
      <c r="O6" s="2"/>
      <c r="P6" s="20"/>
      <c r="Q6" s="20"/>
      <c r="R6" s="44"/>
      <c r="S6" s="20"/>
      <c r="T6" s="20"/>
      <c r="U6" s="20"/>
      <c r="V6" s="20"/>
      <c r="W6" s="20"/>
      <c r="X6" s="20"/>
      <c r="Y6" s="20"/>
      <c r="Z6" s="20"/>
      <c r="AA6" s="20"/>
      <c r="AB6" s="20"/>
      <c r="AC6" s="20"/>
      <c r="AD6" s="20"/>
    </row>
    <row r="7" spans="1:30">
      <c r="A7" s="20"/>
      <c r="B7" s="20"/>
      <c r="C7" s="20"/>
      <c r="D7" s="20"/>
      <c r="E7" s="20"/>
      <c r="F7" s="20"/>
      <c r="G7" s="21"/>
      <c r="H7" s="27"/>
      <c r="I7" s="24"/>
      <c r="J7" s="24"/>
      <c r="K7" s="21"/>
      <c r="L7" s="21"/>
      <c r="M7" s="25"/>
      <c r="N7" s="26"/>
      <c r="O7" s="26"/>
      <c r="P7" s="20"/>
      <c r="Q7" s="20"/>
      <c r="R7" s="44"/>
      <c r="S7" s="20"/>
      <c r="T7" s="20"/>
      <c r="U7" s="20"/>
      <c r="V7" s="20"/>
      <c r="W7" s="20"/>
      <c r="X7" s="20"/>
      <c r="Y7" s="20"/>
      <c r="Z7" s="20"/>
      <c r="AA7" s="20"/>
      <c r="AB7" s="20"/>
      <c r="AC7" s="20"/>
      <c r="AD7" s="20"/>
    </row>
    <row r="8" spans="1:30">
      <c r="A8" s="20"/>
      <c r="B8" s="22" t="s">
        <v>5</v>
      </c>
      <c r="C8" s="20"/>
      <c r="D8" s="23"/>
      <c r="E8" s="20"/>
      <c r="F8" s="20"/>
      <c r="G8" s="20"/>
      <c r="H8" s="28"/>
      <c r="I8" s="20"/>
      <c r="J8" s="20"/>
      <c r="K8" s="20"/>
      <c r="L8" s="20"/>
      <c r="M8" s="20"/>
      <c r="N8" s="20"/>
      <c r="O8" s="20"/>
      <c r="P8" s="20"/>
      <c r="Q8" s="20"/>
      <c r="R8" s="44"/>
      <c r="S8" s="20"/>
      <c r="T8" s="20"/>
      <c r="U8" s="20"/>
      <c r="V8" s="20"/>
      <c r="W8" s="20"/>
      <c r="X8" s="20"/>
      <c r="Y8" s="20"/>
      <c r="Z8" s="20"/>
      <c r="AA8" s="20"/>
      <c r="AB8" s="20"/>
      <c r="AC8" s="20"/>
      <c r="AD8" s="20"/>
    </row>
    <row r="9" spans="1:30" s="2" customFormat="1" ht="27" customHeight="1">
      <c r="A9" s="26"/>
      <c r="B9" s="160" t="s">
        <v>88</v>
      </c>
      <c r="C9" s="161"/>
      <c r="D9" s="161"/>
      <c r="E9" s="161"/>
      <c r="F9" s="161"/>
      <c r="G9" s="161"/>
      <c r="H9" s="161"/>
      <c r="I9" s="161"/>
      <c r="J9" s="161"/>
      <c r="K9" s="161"/>
      <c r="L9" s="161"/>
      <c r="M9" s="161"/>
      <c r="N9" s="161"/>
      <c r="O9" s="161"/>
      <c r="P9" s="26"/>
      <c r="Q9" s="26"/>
      <c r="R9" s="26"/>
      <c r="S9" s="26"/>
      <c r="T9" s="26"/>
      <c r="U9" s="26"/>
      <c r="V9" s="26"/>
      <c r="W9" s="26"/>
      <c r="X9" s="26"/>
      <c r="Y9" s="26"/>
      <c r="Z9" s="26"/>
      <c r="AA9" s="26"/>
      <c r="AB9" s="26"/>
      <c r="AC9" s="26"/>
      <c r="AD9" s="26"/>
    </row>
    <row r="10" spans="1:30" s="2" customFormat="1" ht="13.5" customHeight="1">
      <c r="A10" s="26"/>
      <c r="B10" s="162" t="s">
        <v>87</v>
      </c>
      <c r="C10" s="161"/>
      <c r="D10" s="161"/>
      <c r="E10" s="161"/>
      <c r="F10" s="161"/>
      <c r="G10" s="161"/>
      <c r="H10" s="161"/>
      <c r="I10" s="161"/>
      <c r="J10" s="161"/>
      <c r="K10" s="161"/>
      <c r="L10" s="161"/>
      <c r="M10" s="161"/>
      <c r="N10" s="161"/>
      <c r="O10" s="161"/>
      <c r="P10" s="26"/>
      <c r="Q10" s="26"/>
      <c r="R10" s="26"/>
      <c r="S10" s="26"/>
      <c r="T10" s="26"/>
      <c r="U10" s="26"/>
      <c r="V10" s="26"/>
      <c r="W10" s="26"/>
      <c r="X10" s="26"/>
      <c r="Y10" s="26"/>
      <c r="Z10" s="26"/>
      <c r="AA10" s="26"/>
      <c r="AB10" s="26"/>
      <c r="AC10" s="26"/>
      <c r="AD10" s="26"/>
    </row>
    <row r="11" spans="1:30" s="2" customFormat="1" ht="13.5" customHeight="1">
      <c r="A11" s="26"/>
      <c r="B11" s="162" t="s">
        <v>89</v>
      </c>
      <c r="C11" s="161"/>
      <c r="D11" s="161"/>
      <c r="E11" s="161"/>
      <c r="F11" s="161"/>
      <c r="G11" s="161"/>
      <c r="H11" s="161"/>
      <c r="I11" s="161"/>
      <c r="J11" s="161"/>
      <c r="K11" s="161"/>
      <c r="L11" s="161"/>
      <c r="M11" s="161"/>
      <c r="N11" s="161"/>
      <c r="O11" s="161"/>
      <c r="P11" s="26"/>
      <c r="Q11" s="26"/>
      <c r="R11" s="26"/>
      <c r="S11" s="26"/>
      <c r="T11" s="26"/>
      <c r="U11" s="26"/>
      <c r="V11" s="26"/>
      <c r="W11" s="26"/>
      <c r="X11" s="26"/>
      <c r="Y11" s="26"/>
      <c r="Z11" s="26"/>
      <c r="AA11" s="26"/>
      <c r="AB11" s="26"/>
      <c r="AC11" s="26"/>
      <c r="AD11" s="26"/>
    </row>
    <row r="12" spans="1:30" s="2" customFormat="1" ht="13.5" customHeight="1">
      <c r="A12" s="26"/>
      <c r="B12" s="162" t="s">
        <v>90</v>
      </c>
      <c r="C12" s="161"/>
      <c r="D12" s="161"/>
      <c r="E12" s="161"/>
      <c r="F12" s="161"/>
      <c r="G12" s="161"/>
      <c r="H12" s="161"/>
      <c r="I12" s="161"/>
      <c r="J12" s="161"/>
      <c r="K12" s="161"/>
      <c r="L12" s="161"/>
      <c r="M12" s="161"/>
      <c r="N12" s="161"/>
      <c r="O12" s="161"/>
      <c r="P12" s="26"/>
      <c r="Q12" s="26"/>
      <c r="R12" s="26"/>
      <c r="S12" s="26"/>
      <c r="T12" s="26"/>
      <c r="U12" s="26"/>
      <c r="V12" s="26"/>
      <c r="W12" s="26"/>
      <c r="X12" s="26"/>
      <c r="Y12" s="26"/>
      <c r="Z12" s="26"/>
      <c r="AA12" s="26"/>
      <c r="AB12" s="26"/>
      <c r="AC12" s="26"/>
      <c r="AD12" s="26"/>
    </row>
    <row r="13" spans="1:30" s="2" customFormat="1" ht="13.5" customHeight="1">
      <c r="A13" s="26"/>
      <c r="B13" s="167" t="s">
        <v>91</v>
      </c>
      <c r="C13" s="161"/>
      <c r="D13" s="161"/>
      <c r="E13" s="161"/>
      <c r="F13" s="161"/>
      <c r="G13" s="161"/>
      <c r="H13" s="161"/>
      <c r="I13" s="161"/>
      <c r="J13" s="161"/>
      <c r="K13" s="161"/>
      <c r="L13" s="161"/>
      <c r="M13" s="161"/>
      <c r="N13" s="161"/>
      <c r="O13" s="161"/>
      <c r="P13" s="26"/>
      <c r="Q13" s="26"/>
      <c r="R13" s="26"/>
      <c r="S13" s="26"/>
      <c r="T13" s="26"/>
      <c r="U13" s="26"/>
      <c r="V13" s="26"/>
      <c r="W13" s="26"/>
      <c r="X13" s="26"/>
      <c r="Y13" s="26"/>
      <c r="Z13" s="26"/>
      <c r="AA13" s="26"/>
      <c r="AB13" s="26"/>
      <c r="AC13" s="26"/>
      <c r="AD13" s="26"/>
    </row>
    <row r="14" spans="1:30" ht="4.5" customHeight="1">
      <c r="A14" s="20"/>
      <c r="B14" s="20"/>
      <c r="C14" s="20"/>
      <c r="D14" s="20"/>
      <c r="E14" s="20"/>
      <c r="F14" s="20"/>
      <c r="G14" s="20"/>
      <c r="H14" s="20"/>
      <c r="I14" s="20"/>
      <c r="J14" s="20"/>
      <c r="K14" s="20"/>
      <c r="L14" s="20"/>
      <c r="M14" s="20"/>
      <c r="N14" s="20"/>
      <c r="O14" s="20"/>
      <c r="P14" s="20"/>
      <c r="Q14" s="20"/>
      <c r="R14" s="44"/>
      <c r="S14" s="20"/>
      <c r="T14" s="20"/>
      <c r="U14" s="20"/>
      <c r="V14" s="20"/>
      <c r="W14" s="20"/>
      <c r="X14" s="20"/>
      <c r="Y14" s="20"/>
      <c r="Z14" s="20"/>
      <c r="AA14" s="20"/>
      <c r="AB14" s="20"/>
      <c r="AC14" s="20"/>
      <c r="AD14" s="20"/>
    </row>
    <row r="15" spans="1:30" s="3" customFormat="1" ht="18">
      <c r="A15" s="29" t="s">
        <v>6</v>
      </c>
      <c r="B15" s="29"/>
      <c r="C15" s="29"/>
      <c r="D15" s="29" t="s">
        <v>22</v>
      </c>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row>
    <row r="16" spans="1:30" s="3" customFormat="1" ht="4.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row>
    <row r="17" spans="1:30" ht="27" customHeight="1">
      <c r="A17" s="20"/>
      <c r="B17" s="121" t="s">
        <v>49</v>
      </c>
      <c r="C17" s="169"/>
      <c r="D17" s="169"/>
      <c r="E17" s="169"/>
      <c r="F17" s="169"/>
      <c r="G17" s="169"/>
      <c r="H17" s="169"/>
      <c r="I17" s="169"/>
      <c r="J17" s="169"/>
      <c r="K17" s="169"/>
      <c r="L17" s="169"/>
      <c r="M17" s="169"/>
      <c r="N17" s="169"/>
      <c r="O17" s="169"/>
      <c r="P17" s="20"/>
      <c r="Q17" s="20"/>
      <c r="R17" s="44"/>
      <c r="S17" s="20"/>
      <c r="T17" s="20"/>
      <c r="U17" s="20"/>
      <c r="V17" s="20"/>
      <c r="W17" s="20"/>
      <c r="X17" s="20"/>
      <c r="Y17" s="20"/>
      <c r="Z17" s="20"/>
      <c r="AA17" s="20"/>
      <c r="AB17" s="20"/>
      <c r="AC17" s="20"/>
      <c r="AD17" s="20"/>
    </row>
    <row r="18" spans="1:30" ht="4.5" customHeight="1">
      <c r="A18" s="20"/>
      <c r="B18" s="30"/>
      <c r="C18" s="30"/>
      <c r="D18" s="20"/>
      <c r="E18" s="20"/>
      <c r="F18" s="20"/>
      <c r="G18" s="20"/>
      <c r="H18" s="20"/>
      <c r="I18" s="20"/>
      <c r="J18" s="20"/>
      <c r="K18" s="20"/>
      <c r="L18" s="20"/>
      <c r="M18" s="20"/>
      <c r="N18" s="20"/>
      <c r="O18" s="20"/>
      <c r="P18" s="20"/>
      <c r="Q18" s="20"/>
      <c r="R18" s="44"/>
      <c r="S18" s="20"/>
      <c r="T18" s="20"/>
      <c r="U18" s="20"/>
      <c r="V18" s="20"/>
      <c r="W18" s="20"/>
      <c r="X18" s="20"/>
      <c r="Y18" s="20"/>
      <c r="Z18" s="20"/>
      <c r="AA18" s="20"/>
      <c r="AB18" s="20"/>
      <c r="AC18" s="20"/>
      <c r="AD18" s="20"/>
    </row>
    <row r="19" spans="1:30" ht="13.5" customHeight="1">
      <c r="A19" s="20"/>
      <c r="C19" s="20"/>
      <c r="D19" s="47" t="s">
        <v>22</v>
      </c>
      <c r="E19" s="171"/>
      <c r="F19" s="171"/>
      <c r="G19" s="171"/>
      <c r="H19" s="171"/>
      <c r="I19" s="171"/>
      <c r="J19" s="78" t="s">
        <v>92</v>
      </c>
      <c r="K19" s="20"/>
      <c r="L19" s="20"/>
      <c r="M19" s="20"/>
      <c r="N19" s="20"/>
      <c r="O19" s="20"/>
      <c r="P19" s="20"/>
      <c r="Q19" s="20"/>
      <c r="R19" s="44"/>
      <c r="S19" s="20"/>
      <c r="T19" s="20"/>
      <c r="U19" s="20"/>
      <c r="V19" s="20"/>
      <c r="W19" s="20"/>
      <c r="X19" s="20"/>
      <c r="Y19" s="20"/>
      <c r="Z19" s="20"/>
      <c r="AA19" s="20"/>
      <c r="AB19" s="20"/>
      <c r="AC19" s="20"/>
      <c r="AD19" s="20"/>
    </row>
    <row r="20" spans="1:30" ht="4.5" customHeight="1">
      <c r="A20" s="20"/>
      <c r="B20" s="20"/>
      <c r="C20" s="20"/>
      <c r="D20" s="31"/>
      <c r="E20" s="20"/>
      <c r="F20" s="20"/>
      <c r="G20" s="20"/>
      <c r="H20" s="20"/>
      <c r="I20" s="20"/>
      <c r="J20" s="20"/>
      <c r="K20" s="20"/>
      <c r="L20" s="20"/>
      <c r="M20" s="20"/>
      <c r="N20" s="20"/>
      <c r="O20" s="20"/>
      <c r="P20" s="20"/>
      <c r="Q20" s="20"/>
      <c r="R20" s="44"/>
      <c r="S20" s="20"/>
      <c r="T20" s="20"/>
      <c r="U20" s="20"/>
      <c r="V20" s="20"/>
      <c r="W20" s="20"/>
      <c r="X20" s="20"/>
      <c r="Y20" s="20"/>
      <c r="Z20" s="20"/>
      <c r="AA20" s="20"/>
      <c r="AB20" s="20"/>
      <c r="AC20" s="20"/>
      <c r="AD20" s="20"/>
    </row>
    <row r="21" spans="1:30" ht="12.75" customHeight="1">
      <c r="A21" s="20"/>
      <c r="B21" s="20"/>
      <c r="C21" s="20"/>
      <c r="D21" s="47" t="s">
        <v>79</v>
      </c>
      <c r="E21" s="142"/>
      <c r="F21" s="142"/>
      <c r="G21" s="142"/>
      <c r="H21" s="142"/>
      <c r="I21" s="142"/>
      <c r="J21" s="20"/>
      <c r="K21" s="20"/>
      <c r="L21" s="20"/>
      <c r="M21" s="20"/>
      <c r="N21" s="20"/>
      <c r="O21" s="20"/>
      <c r="P21" s="20"/>
      <c r="Q21" s="20"/>
      <c r="R21" s="44"/>
      <c r="S21" s="20"/>
      <c r="T21" s="20"/>
      <c r="U21" s="20"/>
      <c r="V21" s="20"/>
      <c r="W21" s="20"/>
      <c r="X21" s="20"/>
      <c r="Y21" s="20"/>
      <c r="Z21" s="20"/>
      <c r="AA21" s="20"/>
      <c r="AB21" s="20"/>
      <c r="AC21" s="20"/>
      <c r="AD21" s="20"/>
    </row>
    <row r="22" spans="1:30" ht="12.75" customHeight="1">
      <c r="A22" s="20"/>
      <c r="B22" s="20"/>
      <c r="C22" s="20"/>
      <c r="D22" s="47" t="s">
        <v>80</v>
      </c>
      <c r="E22" s="142"/>
      <c r="F22" s="142"/>
      <c r="G22" s="142"/>
      <c r="H22" s="142"/>
      <c r="I22" s="142"/>
      <c r="K22" s="50" t="s">
        <v>32</v>
      </c>
      <c r="L22" s="143"/>
      <c r="M22" s="143"/>
      <c r="N22" s="20"/>
      <c r="O22" s="20"/>
      <c r="P22" s="20"/>
      <c r="Q22" s="20"/>
      <c r="R22" s="44"/>
      <c r="S22" s="20"/>
      <c r="T22" s="20"/>
      <c r="U22" s="20"/>
      <c r="V22" s="20"/>
      <c r="W22" s="20"/>
      <c r="X22" s="20"/>
      <c r="Y22" s="20"/>
      <c r="Z22" s="20"/>
      <c r="AA22" s="20"/>
      <c r="AB22" s="20"/>
      <c r="AC22" s="20"/>
      <c r="AD22" s="20"/>
    </row>
    <row r="23" spans="1:30" ht="4.5" customHeight="1">
      <c r="A23" s="20"/>
      <c r="B23" s="20"/>
      <c r="C23" s="20"/>
      <c r="D23" s="31"/>
      <c r="E23" s="20"/>
      <c r="F23" s="20"/>
      <c r="G23" s="20"/>
      <c r="H23" s="20"/>
      <c r="I23" s="20"/>
      <c r="J23" s="20"/>
      <c r="K23" s="20"/>
      <c r="L23" s="20"/>
      <c r="M23" s="20"/>
      <c r="N23" s="20"/>
      <c r="O23" s="20"/>
      <c r="P23" s="20"/>
      <c r="Q23" s="20"/>
      <c r="R23" s="44"/>
      <c r="S23" s="20"/>
      <c r="T23" s="20"/>
      <c r="U23" s="20"/>
      <c r="V23" s="20"/>
      <c r="W23" s="20"/>
      <c r="X23" s="20"/>
      <c r="Y23" s="20"/>
      <c r="Z23" s="20"/>
      <c r="AA23" s="20"/>
      <c r="AB23" s="20"/>
      <c r="AC23" s="20"/>
      <c r="AD23" s="20"/>
    </row>
    <row r="24" spans="1:30" s="7" customFormat="1" ht="25.5">
      <c r="A24" s="32"/>
      <c r="B24" s="170" t="s">
        <v>50</v>
      </c>
      <c r="C24" s="170"/>
      <c r="D24" s="168" t="s">
        <v>39</v>
      </c>
      <c r="E24" s="168"/>
      <c r="F24" s="170" t="s">
        <v>34</v>
      </c>
      <c r="G24" s="170"/>
      <c r="H24" s="170"/>
      <c r="I24" s="170"/>
      <c r="J24" s="170"/>
      <c r="K24" s="170"/>
      <c r="L24" s="33" t="s">
        <v>31</v>
      </c>
      <c r="M24" s="33" t="s">
        <v>33</v>
      </c>
      <c r="N24" s="170" t="s">
        <v>32</v>
      </c>
      <c r="O24" s="170"/>
      <c r="P24" s="32"/>
      <c r="Q24" s="32"/>
      <c r="R24" s="32"/>
      <c r="S24" s="32"/>
      <c r="T24" s="32"/>
      <c r="U24" s="32"/>
      <c r="V24" s="32"/>
      <c r="W24" s="32"/>
      <c r="X24" s="32"/>
      <c r="Y24" s="32"/>
      <c r="Z24" s="32"/>
      <c r="AA24" s="32"/>
      <c r="AB24" s="32"/>
      <c r="AC24" s="32"/>
      <c r="AD24" s="32"/>
    </row>
    <row r="25" spans="1:30">
      <c r="A25" s="20"/>
      <c r="B25" s="127"/>
      <c r="C25" s="127"/>
      <c r="D25" s="148"/>
      <c r="E25" s="149"/>
      <c r="F25" s="172"/>
      <c r="G25" s="173"/>
      <c r="H25" s="173"/>
      <c r="I25" s="173"/>
      <c r="J25" s="173"/>
      <c r="K25" s="173"/>
      <c r="L25" s="15"/>
      <c r="M25" s="15"/>
      <c r="N25" s="143"/>
      <c r="O25" s="143"/>
      <c r="P25" s="20"/>
      <c r="Q25" s="20"/>
      <c r="R25" s="20"/>
      <c r="S25" s="44"/>
      <c r="T25" s="20"/>
      <c r="U25" s="20"/>
      <c r="V25" s="20"/>
      <c r="W25" s="20"/>
      <c r="X25" s="20"/>
      <c r="Y25" s="20"/>
      <c r="Z25" s="20"/>
      <c r="AA25" s="20"/>
      <c r="AB25" s="20"/>
      <c r="AC25" s="20"/>
      <c r="AD25" s="20"/>
    </row>
    <row r="26" spans="1:30">
      <c r="A26" s="20"/>
      <c r="B26" s="148"/>
      <c r="C26" s="149"/>
      <c r="D26" s="148"/>
      <c r="E26" s="149"/>
      <c r="F26" s="144"/>
      <c r="G26" s="145"/>
      <c r="H26" s="145"/>
      <c r="I26" s="145"/>
      <c r="J26" s="145"/>
      <c r="K26" s="146"/>
      <c r="L26" s="15"/>
      <c r="M26" s="15"/>
      <c r="N26" s="143"/>
      <c r="O26" s="143"/>
      <c r="P26" s="20"/>
      <c r="Q26" s="20"/>
      <c r="R26" s="20"/>
      <c r="S26" s="20"/>
      <c r="T26" s="20"/>
      <c r="U26" s="20"/>
      <c r="V26" s="20"/>
      <c r="W26" s="20"/>
      <c r="X26" s="20"/>
      <c r="Y26" s="20"/>
      <c r="Z26" s="20"/>
      <c r="AA26" s="20"/>
      <c r="AB26" s="20"/>
      <c r="AC26" s="20"/>
      <c r="AD26" s="20"/>
    </row>
    <row r="27" spans="1:30">
      <c r="A27" s="20"/>
      <c r="B27" s="148"/>
      <c r="C27" s="149"/>
      <c r="D27" s="148"/>
      <c r="E27" s="149"/>
      <c r="F27" s="144"/>
      <c r="G27" s="145"/>
      <c r="H27" s="145"/>
      <c r="I27" s="145"/>
      <c r="J27" s="145"/>
      <c r="K27" s="146"/>
      <c r="L27" s="14"/>
      <c r="M27" s="14"/>
      <c r="N27" s="153"/>
      <c r="O27" s="153"/>
      <c r="P27" s="20"/>
      <c r="Q27" s="20"/>
      <c r="R27" s="20"/>
      <c r="S27" s="20"/>
      <c r="T27" s="20"/>
      <c r="U27" s="20"/>
      <c r="V27" s="20"/>
      <c r="W27" s="20"/>
      <c r="X27" s="20"/>
      <c r="Y27" s="20"/>
      <c r="Z27" s="20"/>
      <c r="AA27" s="20"/>
      <c r="AB27" s="20"/>
      <c r="AC27" s="20"/>
      <c r="AD27" s="20"/>
    </row>
    <row r="28" spans="1:30">
      <c r="A28" s="20"/>
      <c r="B28" s="148"/>
      <c r="C28" s="149"/>
      <c r="D28" s="148"/>
      <c r="E28" s="149"/>
      <c r="F28" s="144"/>
      <c r="G28" s="145"/>
      <c r="H28" s="145"/>
      <c r="I28" s="145"/>
      <c r="J28" s="145"/>
      <c r="K28" s="146"/>
      <c r="L28" s="14"/>
      <c r="M28" s="14"/>
      <c r="N28" s="153"/>
      <c r="O28" s="153"/>
      <c r="P28" s="20"/>
      <c r="Q28" s="20"/>
      <c r="R28" s="20"/>
      <c r="S28" s="20"/>
      <c r="T28" s="20"/>
      <c r="U28" s="20"/>
      <c r="V28" s="20"/>
      <c r="W28" s="20"/>
      <c r="X28" s="20"/>
      <c r="Y28" s="20"/>
      <c r="Z28" s="20"/>
      <c r="AA28" s="20"/>
      <c r="AB28" s="20"/>
      <c r="AC28" s="20"/>
      <c r="AD28" s="20"/>
    </row>
    <row r="29" spans="1:30" ht="4.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row>
    <row r="30" spans="1:30" s="3" customFormat="1" ht="18">
      <c r="A30" s="29" t="s">
        <v>10</v>
      </c>
      <c r="B30" s="29"/>
      <c r="C30" s="29"/>
      <c r="D30" s="29" t="s">
        <v>40</v>
      </c>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row>
    <row r="31" spans="1:30" s="3" customFormat="1" ht="4.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row>
    <row r="32" spans="1:30" s="9" customFormat="1" ht="13.5" customHeight="1">
      <c r="A32" s="30"/>
      <c r="B32" s="121" t="s">
        <v>41</v>
      </c>
      <c r="C32" s="147"/>
      <c r="D32" s="147"/>
      <c r="E32" s="147"/>
      <c r="F32" s="147"/>
      <c r="G32" s="147"/>
      <c r="H32" s="147"/>
      <c r="I32" s="147"/>
      <c r="J32" s="147"/>
      <c r="K32" s="147"/>
      <c r="L32" s="147"/>
      <c r="M32" s="147"/>
      <c r="N32" s="147"/>
      <c r="O32" s="147"/>
      <c r="P32" s="30"/>
      <c r="Q32" s="30"/>
      <c r="R32" s="30"/>
      <c r="S32" s="30"/>
      <c r="T32" s="30"/>
      <c r="U32" s="30"/>
      <c r="V32" s="30"/>
      <c r="W32" s="30"/>
      <c r="X32" s="30"/>
      <c r="Y32" s="30"/>
      <c r="Z32" s="30"/>
      <c r="AA32" s="30"/>
      <c r="AB32" s="30"/>
      <c r="AC32" s="30"/>
      <c r="AD32" s="30"/>
    </row>
    <row r="33" spans="1:30" ht="4.5" customHeight="1" thickBot="1">
      <c r="A33" s="20"/>
      <c r="B33" s="30"/>
      <c r="C33" s="30"/>
      <c r="D33" s="20"/>
      <c r="E33" s="20"/>
      <c r="F33" s="20"/>
      <c r="G33" s="20"/>
      <c r="H33" s="20"/>
      <c r="I33" s="20"/>
      <c r="J33" s="20"/>
      <c r="K33" s="20"/>
      <c r="L33" s="20"/>
      <c r="M33" s="20"/>
      <c r="N33" s="20"/>
      <c r="O33" s="20"/>
      <c r="P33" s="20"/>
      <c r="Q33" s="35"/>
      <c r="R33" s="68"/>
      <c r="S33" s="68"/>
      <c r="T33" s="68"/>
      <c r="U33" s="68"/>
      <c r="V33" s="68"/>
      <c r="W33" s="20"/>
      <c r="X33" s="20"/>
      <c r="Y33" s="20"/>
      <c r="Z33" s="20"/>
      <c r="AA33" s="20"/>
      <c r="AB33" s="20"/>
      <c r="AC33" s="20"/>
      <c r="AD33" s="20"/>
    </row>
    <row r="34" spans="1:30" ht="46.15" customHeight="1" thickBot="1">
      <c r="A34" s="20"/>
      <c r="B34" s="39" t="s">
        <v>93</v>
      </c>
      <c r="C34" s="18" t="s">
        <v>100</v>
      </c>
      <c r="D34" s="140" t="s">
        <v>54</v>
      </c>
      <c r="E34" s="141"/>
      <c r="F34" s="141"/>
      <c r="G34" s="141"/>
      <c r="H34" s="141"/>
      <c r="I34" s="141"/>
      <c r="J34" s="141"/>
      <c r="K34" s="141"/>
      <c r="L34" s="141"/>
      <c r="M34" s="141"/>
      <c r="N34" s="141"/>
      <c r="O34" s="141"/>
      <c r="P34" s="35"/>
      <c r="Q34" s="68"/>
      <c r="R34" s="68"/>
      <c r="S34" s="68"/>
      <c r="T34" s="68"/>
      <c r="U34" s="68"/>
      <c r="V34" s="20"/>
      <c r="W34" s="20"/>
      <c r="X34" s="20"/>
      <c r="Y34" s="20"/>
      <c r="Z34" s="20"/>
      <c r="AA34" s="20"/>
      <c r="AB34" s="20"/>
      <c r="AC34" s="20"/>
      <c r="AD34" s="20"/>
    </row>
    <row r="35" spans="1:30" s="10" customFormat="1" ht="53.45" customHeight="1">
      <c r="A35" s="30"/>
      <c r="B35" s="30"/>
      <c r="C35" s="121" t="s">
        <v>94</v>
      </c>
      <c r="D35" s="122"/>
      <c r="E35" s="122"/>
      <c r="F35" s="122"/>
      <c r="G35" s="122"/>
      <c r="H35" s="122"/>
      <c r="I35" s="122"/>
      <c r="J35" s="122"/>
      <c r="K35" s="122"/>
      <c r="L35" s="122"/>
      <c r="M35" s="122"/>
      <c r="N35" s="122"/>
      <c r="O35" s="122"/>
      <c r="P35" s="36"/>
      <c r="Q35" s="36"/>
      <c r="R35" s="36"/>
      <c r="S35" s="36"/>
      <c r="T35" s="36"/>
      <c r="U35" s="36"/>
      <c r="V35" s="36"/>
      <c r="W35" s="36"/>
      <c r="X35" s="36"/>
      <c r="Y35" s="36"/>
      <c r="Z35" s="36"/>
      <c r="AA35" s="36"/>
      <c r="AB35" s="36"/>
      <c r="AC35" s="36"/>
      <c r="AD35" s="36"/>
    </row>
    <row r="36" spans="1:30" ht="4.5" customHeight="1">
      <c r="A36" s="20"/>
      <c r="B36" s="20"/>
      <c r="C36" s="3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row>
    <row r="37" spans="1:30">
      <c r="A37" s="20"/>
      <c r="B37" s="20"/>
      <c r="C37" s="48">
        <f ca="1">DATE(YEAR(TODAY()),COLUMN(A37),1)</f>
        <v>45292</v>
      </c>
      <c r="D37" s="48">
        <f t="shared" ref="D37:N37" ca="1" si="0">DATE(YEAR(TODAY()),COLUMN(B37),1)</f>
        <v>45323</v>
      </c>
      <c r="E37" s="48">
        <f t="shared" ca="1" si="0"/>
        <v>45352</v>
      </c>
      <c r="F37" s="48">
        <f t="shared" ca="1" si="0"/>
        <v>45383</v>
      </c>
      <c r="G37" s="48">
        <f t="shared" ca="1" si="0"/>
        <v>45413</v>
      </c>
      <c r="H37" s="48">
        <f t="shared" ca="1" si="0"/>
        <v>45444</v>
      </c>
      <c r="I37" s="48">
        <f t="shared" ca="1" si="0"/>
        <v>45474</v>
      </c>
      <c r="J37" s="48">
        <f t="shared" ca="1" si="0"/>
        <v>45505</v>
      </c>
      <c r="K37" s="48">
        <f t="shared" ca="1" si="0"/>
        <v>45536</v>
      </c>
      <c r="L37" s="48">
        <f t="shared" ca="1" si="0"/>
        <v>45566</v>
      </c>
      <c r="M37" s="48">
        <f t="shared" ca="1" si="0"/>
        <v>45597</v>
      </c>
      <c r="N37" s="48">
        <f t="shared" ca="1" si="0"/>
        <v>45627</v>
      </c>
      <c r="O37" s="20" t="s">
        <v>11</v>
      </c>
      <c r="P37" s="20"/>
      <c r="Q37" s="20"/>
      <c r="R37" s="20"/>
      <c r="S37" s="20"/>
      <c r="T37" s="20"/>
      <c r="U37" s="20"/>
      <c r="V37" s="20"/>
      <c r="W37" s="20"/>
      <c r="X37" s="20"/>
      <c r="Y37" s="20"/>
      <c r="Z37" s="20"/>
      <c r="AA37" s="20"/>
      <c r="AB37" s="20"/>
      <c r="AC37" s="20"/>
      <c r="AD37" s="20"/>
    </row>
    <row r="38" spans="1:30" ht="13.5" customHeight="1">
      <c r="A38" s="20"/>
      <c r="B38" s="40">
        <f t="shared" ref="B38:B39" ca="1" si="1">B39-1</f>
        <v>2021</v>
      </c>
      <c r="C38" s="49">
        <f ca="1">SUMIFS(Table2[Quantity],Table2[Rpt Dt],"&gt;="&amp;DATE($B38,1,1),Table2[Rpt Dt],"&lt;="&amp;EOMONTH(DATE($B38,1,1),0),Table2[Count (Y/N)],"=Y")</f>
        <v>0</v>
      </c>
      <c r="D38" s="49">
        <f ca="1">SUMIFS(Table2[Quantity],Table2[Rpt Dt],"&gt;="&amp;DATE($B38,2,1),Table2[Rpt Dt],"&lt;="&amp;EOMONTH(DATE($B38,2,1),0),Table2[Count (Y/N)],"=Y")</f>
        <v>0</v>
      </c>
      <c r="E38" s="49">
        <f ca="1">SUMIFS(Table2[Quantity],Table2[Rpt Dt],"&gt;="&amp;DATE($B38,3,1),Table2[Rpt Dt],"&lt;="&amp;EOMONTH(DATE($B38,3,1),0),Table2[Count (Y/N)],"=Y")</f>
        <v>0</v>
      </c>
      <c r="F38" s="49">
        <f ca="1">SUMIFS(Table2[Quantity],Table2[Rpt Dt],"&gt;="&amp;DATE($B38,4,1),Table2[Rpt Dt],"&lt;="&amp;EOMONTH(DATE($B38,4,1),0),Table2[Count (Y/N)],"=Y")</f>
        <v>0</v>
      </c>
      <c r="G38" s="49">
        <f ca="1">SUMIFS(Table2[Quantity],Table2[Rpt Dt],"&gt;="&amp;DATE($B38,5,1),Table2[Rpt Dt],"&lt;="&amp;EOMONTH(DATE($B38,5,1),0),Table2[Count (Y/N)],"=Y")</f>
        <v>0</v>
      </c>
      <c r="H38" s="49">
        <f ca="1">SUMIFS(Table2[Quantity],Table2[Rpt Dt],"&gt;="&amp;DATE($B38,6,1),Table2[Rpt Dt],"&lt;="&amp;EOMONTH(DATE($B38,6,1),0),Table2[Count (Y/N)],"=Y")</f>
        <v>0</v>
      </c>
      <c r="I38" s="49">
        <f ca="1">SUMIFS(Table2[Quantity],Table2[Rpt Dt],"&gt;="&amp;DATE($B38,7,1),Table2[Rpt Dt],"&lt;="&amp;EOMONTH(DATE($B38,7,1),0),Table2[Count (Y/N)],"=Y")</f>
        <v>0</v>
      </c>
      <c r="J38" s="49">
        <f ca="1">SUMIFS(Table2[Quantity],Table2[Rpt Dt],"&gt;="&amp;DATE($B38,8,1),Table2[Rpt Dt],"&lt;="&amp;EOMONTH(DATE($B38,8,1),0),Table2[Count (Y/N)],"=Y")</f>
        <v>0</v>
      </c>
      <c r="K38" s="49">
        <f ca="1">SUMIFS(Table2[Quantity],Table2[Rpt Dt],"&gt;="&amp;DATE($B38,9,1),Table2[Rpt Dt],"&lt;="&amp;EOMONTH(DATE($B38,9,1),0),Table2[Count (Y/N)],"=Y")</f>
        <v>0</v>
      </c>
      <c r="L38" s="49">
        <f ca="1">SUMIFS(Table2[Quantity],Table2[Rpt Dt],"&gt;="&amp;DATE($B38,10,1),Table2[Rpt Dt],"&lt;="&amp;EOMONTH(DATE($B38,10,1),0),Table2[Count (Y/N)],"=Y")</f>
        <v>0</v>
      </c>
      <c r="M38" s="49">
        <f ca="1">SUMIFS(Table2[Quantity],Table2[Rpt Dt],"&gt;="&amp;DATE($B38,11,1),Table2[Rpt Dt],"&lt;="&amp;EOMONTH(DATE($B38,11,1),0),Table2[Count (Y/N)],"=Y")</f>
        <v>0</v>
      </c>
      <c r="N38" s="49">
        <f ca="1">SUMIFS(Table2[Quantity],Table2[Rpt Dt],"&gt;="&amp;DATE($B38,12,1),Table2[Rpt Dt],"&lt;="&amp;EOMONTH(DATE($B38,12,1),0),Table2[Count (Y/N)],"=Y")</f>
        <v>0</v>
      </c>
      <c r="O38" s="16">
        <f ca="1">SUM(C38:N38)</f>
        <v>0</v>
      </c>
      <c r="P38" s="20"/>
      <c r="Q38" s="20"/>
      <c r="R38" s="20"/>
      <c r="S38" s="20"/>
      <c r="T38" s="20"/>
      <c r="U38" s="20"/>
      <c r="V38" s="20"/>
      <c r="W38" s="20"/>
      <c r="X38" s="20"/>
      <c r="Y38" s="20"/>
      <c r="Z38" s="20"/>
      <c r="AA38" s="20"/>
      <c r="AB38" s="20"/>
      <c r="AC38" s="20"/>
      <c r="AD38" s="20"/>
    </row>
    <row r="39" spans="1:30" ht="13.5" customHeight="1">
      <c r="A39" s="20"/>
      <c r="B39" s="40">
        <f t="shared" ca="1" si="1"/>
        <v>2022</v>
      </c>
      <c r="C39" s="49">
        <f ca="1">SUMIFS(Table2[Quantity],Table2[Rpt Dt],"&gt;="&amp;DATE($B39,1,1),Table2[Rpt Dt],"&lt;="&amp;EOMONTH(DATE($B39,1,1),0),Table2[Count (Y/N)],"=Y")</f>
        <v>0</v>
      </c>
      <c r="D39" s="49">
        <f ca="1">SUMIFS(Table2[Quantity],Table2[Rpt Dt],"&gt;="&amp;DATE($B39,2,1),Table2[Rpt Dt],"&lt;="&amp;EOMONTH(DATE($B39,2,1),0),Table2[Count (Y/N)],"=Y")</f>
        <v>0</v>
      </c>
      <c r="E39" s="49">
        <f ca="1">SUMIFS(Table2[Quantity],Table2[Rpt Dt],"&gt;="&amp;DATE($B39,3,1),Table2[Rpt Dt],"&lt;="&amp;EOMONTH(DATE($B39,3,1),0),Table2[Count (Y/N)],"=Y")</f>
        <v>0</v>
      </c>
      <c r="F39" s="49">
        <f ca="1">SUMIFS(Table2[Quantity],Table2[Rpt Dt],"&gt;="&amp;DATE($B39,4,1),Table2[Rpt Dt],"&lt;="&amp;EOMONTH(DATE($B39,4,1),0),Table2[Count (Y/N)],"=Y")</f>
        <v>0</v>
      </c>
      <c r="G39" s="49">
        <f ca="1">SUMIFS(Table2[Quantity],Table2[Rpt Dt],"&gt;="&amp;DATE($B39,5,1),Table2[Rpt Dt],"&lt;="&amp;EOMONTH(DATE($B39,5,1),0),Table2[Count (Y/N)],"=Y")</f>
        <v>0</v>
      </c>
      <c r="H39" s="49">
        <f ca="1">SUMIFS(Table2[Quantity],Table2[Rpt Dt],"&gt;="&amp;DATE($B39,6,1),Table2[Rpt Dt],"&lt;="&amp;EOMONTH(DATE($B39,6,1),0),Table2[Count (Y/N)],"=Y")</f>
        <v>0</v>
      </c>
      <c r="I39" s="49">
        <f ca="1">SUMIFS(Table2[Quantity],Table2[Rpt Dt],"&gt;="&amp;DATE($B39,7,1),Table2[Rpt Dt],"&lt;="&amp;EOMONTH(DATE($B39,7,1),0),Table2[Count (Y/N)],"=Y")</f>
        <v>0</v>
      </c>
      <c r="J39" s="49">
        <f ca="1">SUMIFS(Table2[Quantity],Table2[Rpt Dt],"&gt;="&amp;DATE($B39,8,1),Table2[Rpt Dt],"&lt;="&amp;EOMONTH(DATE($B39,8,1),0),Table2[Count (Y/N)],"=Y")</f>
        <v>0</v>
      </c>
      <c r="K39" s="49">
        <f ca="1">SUMIFS(Table2[Quantity],Table2[Rpt Dt],"&gt;="&amp;DATE($B39,9,1),Table2[Rpt Dt],"&lt;="&amp;EOMONTH(DATE($B39,9,1),0),Table2[Count (Y/N)],"=Y")</f>
        <v>0</v>
      </c>
      <c r="L39" s="49">
        <f ca="1">SUMIFS(Table2[Quantity],Table2[Rpt Dt],"&gt;="&amp;DATE($B39,10,1),Table2[Rpt Dt],"&lt;="&amp;EOMONTH(DATE($B39,10,1),0),Table2[Count (Y/N)],"=Y")</f>
        <v>0</v>
      </c>
      <c r="M39" s="49">
        <f ca="1">SUMIFS(Table2[Quantity],Table2[Rpt Dt],"&gt;="&amp;DATE($B39,11,1),Table2[Rpt Dt],"&lt;="&amp;EOMONTH(DATE($B39,11,1),0),Table2[Count (Y/N)],"=Y")</f>
        <v>0</v>
      </c>
      <c r="N39" s="49">
        <f ca="1">SUMIFS(Table2[Quantity],Table2[Rpt Dt],"&gt;="&amp;DATE($B39,12,1),Table2[Rpt Dt],"&lt;="&amp;EOMONTH(DATE($B39,12,1),0),Table2[Count (Y/N)],"=Y")</f>
        <v>0</v>
      </c>
      <c r="O39" s="16">
        <f ca="1">SUM(C39:N39)</f>
        <v>0</v>
      </c>
      <c r="P39" s="20"/>
      <c r="Q39" s="20"/>
      <c r="R39" s="69"/>
      <c r="S39" s="20"/>
      <c r="T39" s="20"/>
      <c r="U39" s="20"/>
      <c r="V39" s="20"/>
      <c r="W39" s="20"/>
      <c r="X39" s="20"/>
      <c r="Y39" s="20"/>
      <c r="Z39" s="20"/>
      <c r="AA39" s="20"/>
      <c r="AB39" s="20"/>
      <c r="AC39" s="20"/>
      <c r="AD39" s="20"/>
    </row>
    <row r="40" spans="1:30" ht="13.5" customHeight="1">
      <c r="A40" s="20"/>
      <c r="B40" s="40">
        <f ca="1">B41-1</f>
        <v>2023</v>
      </c>
      <c r="C40" s="49">
        <f ca="1">SUMIFS(Table2[Quantity],Table2[Rpt Dt],"&gt;="&amp;DATE($B40,1,1),Table2[Rpt Dt],"&lt;="&amp;EOMONTH(DATE($B40,1,1),0),Table2[Count (Y/N)],"=Y")</f>
        <v>0</v>
      </c>
      <c r="D40" s="49">
        <f ca="1">SUMIFS(Table2[Quantity],Table2[Rpt Dt],"&gt;="&amp;DATE($B40,2,1),Table2[Rpt Dt],"&lt;="&amp;EOMONTH(DATE($B40,2,1),0),Table2[Count (Y/N)],"=Y")</f>
        <v>0</v>
      </c>
      <c r="E40" s="49">
        <f ca="1">SUMIFS(Table2[Quantity],Table2[Rpt Dt],"&gt;="&amp;DATE($B40,3,1),Table2[Rpt Dt],"&lt;="&amp;EOMONTH(DATE($B40,3,1),0),Table2[Count (Y/N)],"=Y")</f>
        <v>0</v>
      </c>
      <c r="F40" s="49">
        <f ca="1">SUMIFS(Table2[Quantity],Table2[Rpt Dt],"&gt;="&amp;DATE($B40,4,1),Table2[Rpt Dt],"&lt;="&amp;EOMONTH(DATE($B40,4,1),0),Table2[Count (Y/N)],"=Y")</f>
        <v>0</v>
      </c>
      <c r="G40" s="49">
        <f ca="1">SUMIFS(Table2[Quantity],Table2[Rpt Dt],"&gt;="&amp;DATE($B40,5,1),Table2[Rpt Dt],"&lt;="&amp;EOMONTH(DATE($B40,5,1),0),Table2[Count (Y/N)],"=Y")</f>
        <v>0</v>
      </c>
      <c r="H40" s="49">
        <f ca="1">SUMIFS(Table2[Quantity],Table2[Rpt Dt],"&gt;="&amp;DATE($B40,6,1),Table2[Rpt Dt],"&lt;="&amp;EOMONTH(DATE($B40,6,1),0),Table2[Count (Y/N)],"=Y")</f>
        <v>0</v>
      </c>
      <c r="I40" s="49">
        <f ca="1">SUMIFS(Table2[Quantity],Table2[Rpt Dt],"&gt;="&amp;DATE($B40,7,1),Table2[Rpt Dt],"&lt;="&amp;EOMONTH(DATE($B40,7,1),0),Table2[Count (Y/N)],"=Y")</f>
        <v>0</v>
      </c>
      <c r="J40" s="49">
        <f ca="1">SUMIFS(Table2[Quantity],Table2[Rpt Dt],"&gt;="&amp;DATE($B40,8,1),Table2[Rpt Dt],"&lt;="&amp;EOMONTH(DATE($B40,8,1),0),Table2[Count (Y/N)],"=Y")</f>
        <v>0</v>
      </c>
      <c r="K40" s="49">
        <f ca="1">SUMIFS(Table2[Quantity],Table2[Rpt Dt],"&gt;="&amp;DATE($B40,9,1),Table2[Rpt Dt],"&lt;="&amp;EOMONTH(DATE($B40,9,1),0),Table2[Count (Y/N)],"=Y")</f>
        <v>0</v>
      </c>
      <c r="L40" s="49">
        <f ca="1">SUMIFS(Table2[Quantity],Table2[Rpt Dt],"&gt;="&amp;DATE($B40,10,1),Table2[Rpt Dt],"&lt;="&amp;EOMONTH(DATE($B40,10,1),0),Table2[Count (Y/N)],"=Y")</f>
        <v>0</v>
      </c>
      <c r="M40" s="49">
        <f ca="1">SUMIFS(Table2[Quantity],Table2[Rpt Dt],"&gt;="&amp;DATE($B40,11,1),Table2[Rpt Dt],"&lt;="&amp;EOMONTH(DATE($B40,11,1),0),Table2[Count (Y/N)],"=Y")</f>
        <v>0</v>
      </c>
      <c r="N40" s="49">
        <f ca="1">SUMIFS(Table2[Quantity],Table2[Rpt Dt],"&gt;="&amp;DATE($B40,12,1),Table2[Rpt Dt],"&lt;="&amp;EOMONTH(DATE($B40,12,1),0),Table2[Count (Y/N)],"=Y")</f>
        <v>0</v>
      </c>
      <c r="O40" s="16">
        <f ca="1">SUM(C40:N40)</f>
        <v>0</v>
      </c>
      <c r="P40" s="20"/>
      <c r="Q40" s="20"/>
      <c r="R40" s="69"/>
      <c r="S40" s="20"/>
      <c r="T40" s="20"/>
      <c r="U40" s="20"/>
      <c r="V40" s="20"/>
      <c r="W40" s="20"/>
      <c r="X40" s="20"/>
      <c r="Y40" s="20"/>
      <c r="Z40" s="20"/>
      <c r="AA40" s="20"/>
      <c r="AB40" s="20"/>
      <c r="AC40" s="20"/>
      <c r="AD40" s="20"/>
    </row>
    <row r="41" spans="1:30" ht="13.5" customHeight="1">
      <c r="A41" s="20"/>
      <c r="B41" s="40">
        <f ca="1">IF(H2="",YEAR(TODAY()),YEAR(H2))</f>
        <v>2024</v>
      </c>
      <c r="C41" s="49">
        <f ca="1">SUMIFS(Table2[Quantity],Table2[Rpt Dt],"&gt;="&amp;DATE($B41,1,1),Table2[Rpt Dt],"&lt;="&amp;EOMONTH(DATE($B41,1,1),0),Table2[Count (Y/N)],"=Y")</f>
        <v>0</v>
      </c>
      <c r="D41" s="49">
        <f ca="1">SUMIFS(Table2[Quantity],Table2[Rpt Dt],"&gt;="&amp;DATE($B41,2,1),Table2[Rpt Dt],"&lt;="&amp;EOMONTH(DATE($B41,2,1),0),Table2[Count (Y/N)],"=Y")</f>
        <v>0</v>
      </c>
      <c r="E41" s="49">
        <f ca="1">SUMIFS(Table2[Quantity],Table2[Rpt Dt],"&gt;="&amp;DATE($B41,3,1),Table2[Rpt Dt],"&lt;="&amp;EOMONTH(DATE($B41,3,1),0),Table2[Count (Y/N)],"=Y")</f>
        <v>0</v>
      </c>
      <c r="F41" s="49">
        <f ca="1">SUMIFS(Table2[Quantity],Table2[Rpt Dt],"&gt;="&amp;DATE($B41,4,1),Table2[Rpt Dt],"&lt;="&amp;EOMONTH(DATE($B41,4,1),0),Table2[Count (Y/N)],"=Y")</f>
        <v>0</v>
      </c>
      <c r="G41" s="49">
        <f ca="1">SUMIFS(Table2[Quantity],Table2[Rpt Dt],"&gt;="&amp;DATE($B41,5,1),Table2[Rpt Dt],"&lt;="&amp;EOMONTH(DATE($B41,5,1),0),Table2[Count (Y/N)],"=Y")</f>
        <v>0</v>
      </c>
      <c r="H41" s="49">
        <f ca="1">SUMIFS(Table2[Quantity],Table2[Rpt Dt],"&gt;="&amp;DATE($B41,6,1),Table2[Rpt Dt],"&lt;="&amp;EOMONTH(DATE($B41,6,1),0),Table2[Count (Y/N)],"=Y")</f>
        <v>0</v>
      </c>
      <c r="I41" s="49">
        <f ca="1">SUMIFS(Table2[Quantity],Table2[Rpt Dt],"&gt;="&amp;DATE($B41,7,1),Table2[Rpt Dt],"&lt;="&amp;EOMONTH(DATE($B41,7,1),0),Table2[Count (Y/N)],"=Y")</f>
        <v>0</v>
      </c>
      <c r="J41" s="49">
        <f ca="1">SUMIFS(Table2[Quantity],Table2[Rpt Dt],"&gt;="&amp;DATE($B41,8,1),Table2[Rpt Dt],"&lt;="&amp;EOMONTH(DATE($B41,8,1),0),Table2[Count (Y/N)],"=Y")</f>
        <v>0</v>
      </c>
      <c r="K41" s="49">
        <f ca="1">SUMIFS(Table2[Quantity],Table2[Rpt Dt],"&gt;="&amp;DATE($B41,9,1),Table2[Rpt Dt],"&lt;="&amp;EOMONTH(DATE($B41,9,1),0),Table2[Count (Y/N)],"=Y")</f>
        <v>0</v>
      </c>
      <c r="L41" s="49">
        <f ca="1">SUMIFS(Table2[Quantity],Table2[Rpt Dt],"&gt;="&amp;DATE($B41,10,1),Table2[Rpt Dt],"&lt;="&amp;EOMONTH(DATE($B41,10,1),0),Table2[Count (Y/N)],"=Y")</f>
        <v>0</v>
      </c>
      <c r="M41" s="49">
        <f ca="1">SUMIFS(Table2[Quantity],Table2[Rpt Dt],"&gt;="&amp;DATE($B41,11,1),Table2[Rpt Dt],"&lt;="&amp;EOMONTH(DATE($B41,11,1),0),Table2[Count (Y/N)],"=Y")</f>
        <v>0</v>
      </c>
      <c r="N41" s="49">
        <f ca="1">SUMIFS(Table2[Quantity],Table2[Rpt Dt],"&gt;="&amp;DATE($B41,12,1),Table2[Rpt Dt],"&lt;="&amp;EOMONTH(DATE($B41,12,1),0),Table2[Count (Y/N)],"=Y")</f>
        <v>0</v>
      </c>
      <c r="O41" s="16">
        <f ca="1">SUM(C41:N41)</f>
        <v>0</v>
      </c>
      <c r="P41" s="20"/>
      <c r="Q41" s="20"/>
      <c r="R41" s="20"/>
      <c r="S41" s="20"/>
      <c r="T41" s="20"/>
      <c r="U41" s="20"/>
      <c r="V41" s="20"/>
      <c r="W41" s="20"/>
      <c r="X41" s="20"/>
      <c r="Y41" s="20"/>
      <c r="Z41" s="20"/>
      <c r="AA41" s="20"/>
      <c r="AB41" s="20"/>
      <c r="AC41" s="20"/>
      <c r="AD41" s="20"/>
    </row>
    <row r="42" spans="1:30" ht="4.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row>
    <row r="43" spans="1:30" s="3" customFormat="1" ht="18">
      <c r="A43" s="29" t="s">
        <v>12</v>
      </c>
      <c r="B43" s="29"/>
      <c r="C43" s="29"/>
      <c r="D43" s="29" t="s">
        <v>13</v>
      </c>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row>
    <row r="44" spans="1:30" s="3" customFormat="1" ht="4.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row>
    <row r="45" spans="1:30" s="11" customFormat="1">
      <c r="A45" s="37"/>
      <c r="B45" s="150" t="s">
        <v>52</v>
      </c>
      <c r="C45" s="151"/>
      <c r="D45" s="151"/>
      <c r="E45" s="151"/>
      <c r="F45" s="151"/>
      <c r="G45" s="151"/>
      <c r="H45" s="151"/>
      <c r="I45" s="151"/>
      <c r="J45" s="151"/>
      <c r="K45" s="151"/>
      <c r="L45" s="151"/>
      <c r="M45" s="151"/>
      <c r="N45" s="151"/>
      <c r="O45" s="151"/>
      <c r="P45" s="37"/>
      <c r="Q45" s="41"/>
      <c r="R45" s="41"/>
      <c r="S45" s="41"/>
      <c r="T45" s="41"/>
      <c r="U45" s="41"/>
      <c r="V45" s="41"/>
      <c r="W45" s="41"/>
      <c r="X45" s="41"/>
      <c r="Y45" s="41"/>
      <c r="Z45" s="41"/>
      <c r="AA45" s="41"/>
      <c r="AB45" s="41"/>
      <c r="AC45" s="41"/>
      <c r="AD45" s="41"/>
    </row>
    <row r="46" spans="1:30" s="11" customFormat="1">
      <c r="A46" s="37"/>
      <c r="B46" s="150" t="s">
        <v>51</v>
      </c>
      <c r="C46" s="151"/>
      <c r="D46" s="151"/>
      <c r="E46" s="151"/>
      <c r="F46" s="151"/>
      <c r="G46" s="151"/>
      <c r="H46" s="151"/>
      <c r="I46" s="151"/>
      <c r="J46" s="151"/>
      <c r="K46" s="151"/>
      <c r="L46" s="151"/>
      <c r="M46" s="151"/>
      <c r="N46" s="151"/>
      <c r="O46" s="151"/>
      <c r="P46" s="37"/>
      <c r="Q46" s="41"/>
      <c r="R46" s="41"/>
      <c r="S46" s="41"/>
      <c r="T46" s="41"/>
      <c r="U46" s="41"/>
      <c r="V46" s="41"/>
      <c r="W46" s="41"/>
      <c r="X46" s="41"/>
      <c r="Y46" s="41"/>
      <c r="Z46" s="41"/>
      <c r="AA46" s="41"/>
      <c r="AB46" s="41"/>
      <c r="AC46" s="41"/>
      <c r="AD46" s="41"/>
    </row>
    <row r="47" spans="1:30" s="17" customFormat="1" ht="54.75" customHeight="1">
      <c r="A47" s="37"/>
      <c r="B47" s="42"/>
      <c r="C47" s="121" t="s">
        <v>55</v>
      </c>
      <c r="D47" s="122"/>
      <c r="E47" s="122"/>
      <c r="F47" s="122"/>
      <c r="G47" s="122"/>
      <c r="H47" s="122"/>
      <c r="I47" s="122"/>
      <c r="J47" s="122"/>
      <c r="K47" s="122"/>
      <c r="L47" s="122"/>
      <c r="M47" s="122"/>
      <c r="N47" s="122"/>
      <c r="O47" s="122"/>
      <c r="P47" s="37"/>
      <c r="Q47" s="41"/>
      <c r="R47" s="41"/>
      <c r="S47" s="41"/>
      <c r="T47" s="41"/>
      <c r="U47" s="41"/>
      <c r="V47" s="41"/>
      <c r="W47" s="41"/>
      <c r="X47" s="41"/>
      <c r="Y47" s="41"/>
      <c r="Z47" s="41"/>
      <c r="AA47" s="41"/>
      <c r="AB47" s="41"/>
      <c r="AC47" s="41"/>
      <c r="AD47" s="41"/>
    </row>
    <row r="48" spans="1:30" s="4" customFormat="1">
      <c r="A48" s="38"/>
      <c r="B48" s="38"/>
      <c r="C48" s="38"/>
      <c r="D48" s="38"/>
      <c r="E48" s="38"/>
      <c r="F48" s="38"/>
      <c r="H48" s="97" t="s">
        <v>95</v>
      </c>
      <c r="I48" s="94" t="s">
        <v>96</v>
      </c>
      <c r="J48" s="95"/>
      <c r="K48" s="96"/>
      <c r="L48" s="38"/>
      <c r="M48" s="38"/>
      <c r="N48" s="38"/>
      <c r="O48" s="38"/>
      <c r="P48" s="38"/>
      <c r="Q48" s="38"/>
      <c r="R48" s="38"/>
      <c r="S48" s="38"/>
      <c r="T48" s="38"/>
      <c r="U48" s="38"/>
      <c r="V48" s="38"/>
      <c r="W48" s="38"/>
      <c r="X48" s="38"/>
      <c r="Y48" s="38"/>
      <c r="Z48" s="38"/>
      <c r="AA48" s="38"/>
      <c r="AB48" s="38"/>
      <c r="AC48" s="38"/>
      <c r="AD48" s="38"/>
    </row>
    <row r="49" spans="1:30" ht="45" customHeight="1">
      <c r="A49" s="20"/>
      <c r="B49" s="20"/>
      <c r="C49" s="99" t="s">
        <v>14</v>
      </c>
      <c r="D49" s="152" t="s">
        <v>45</v>
      </c>
      <c r="E49" s="152"/>
      <c r="F49" s="177" t="s">
        <v>46</v>
      </c>
      <c r="G49" s="177"/>
      <c r="H49" s="99" t="s">
        <v>15</v>
      </c>
      <c r="I49" s="152" t="s">
        <v>53</v>
      </c>
      <c r="J49" s="152"/>
      <c r="K49" s="152"/>
      <c r="L49" s="20"/>
      <c r="M49" s="20"/>
      <c r="N49" s="98" t="s">
        <v>64</v>
      </c>
      <c r="O49" s="98" t="s">
        <v>65</v>
      </c>
      <c r="P49" s="20"/>
      <c r="Q49" s="20"/>
      <c r="V49" s="20"/>
      <c r="W49" s="20"/>
      <c r="X49" s="20"/>
      <c r="Y49" s="20"/>
      <c r="Z49" s="20"/>
      <c r="AA49" s="20"/>
      <c r="AB49" s="20"/>
      <c r="AC49" s="20"/>
      <c r="AD49" s="20"/>
    </row>
    <row r="50" spans="1:30" ht="13.5" customHeight="1">
      <c r="A50" s="20"/>
      <c r="B50" s="40">
        <f t="shared" ref="B50:B51" ca="1" si="2">B51-1</f>
        <v>2021</v>
      </c>
      <c r="C50" s="19">
        <f ca="1">O38</f>
        <v>0</v>
      </c>
      <c r="D50" s="123">
        <f ca="1">ROUND(SUMIFS(Table2[Amount],Table2[Rpt Dt],"&gt;="&amp;DATE($B50,1,1),Table2[Rpt Dt],"&lt;="&amp;DATE($B50,12,31),Table2[Add to Gross],"=Y",Table2[Rpt Dt],"&lt;="&amp;DATE($B50,12,31),Table2[Sick Lv (Y/N)],"=N"),2)</f>
        <v>0</v>
      </c>
      <c r="E50" s="124"/>
      <c r="F50" s="134">
        <f ca="1">D50*0.15</f>
        <v>0</v>
      </c>
      <c r="G50" s="135"/>
      <c r="H50" s="66">
        <f ca="1">IF($H$48="Yes",$C50*VLOOKUP(B50,Table1[[Year]:[Bus Pass Subsidy Rate]],4,0),0)</f>
        <v>0</v>
      </c>
      <c r="I50" s="134">
        <f ca="1">IF($C$34="NO",ROUND(VLOOKUP(B50,Table1[],6,0)*C50,2),IF($C$34="YES",0,"SEE ACA QUESTION ABOVE"))</f>
        <v>0</v>
      </c>
      <c r="J50" s="139"/>
      <c r="K50" s="135"/>
      <c r="L50" s="8"/>
      <c r="M50" s="67" t="s">
        <v>63</v>
      </c>
      <c r="N50" s="19">
        <f>SUMIFS(Table2[Quantity],Table2[Sick Lv (Y/N)],"=Y")</f>
        <v>0</v>
      </c>
      <c r="O50" s="19">
        <f>ROUND(SUMIFS(Table2[Amount],Table2[Sick Lv (Y/N)],"=Y"),2)</f>
        <v>0</v>
      </c>
      <c r="S50" s="20"/>
      <c r="T50" s="20"/>
      <c r="U50" s="20"/>
      <c r="V50" s="20"/>
      <c r="W50" s="20"/>
      <c r="X50" s="20"/>
      <c r="Y50" s="20"/>
      <c r="Z50" s="20"/>
      <c r="AA50" s="20"/>
      <c r="AB50" s="20"/>
      <c r="AC50" s="20"/>
      <c r="AD50" s="20"/>
    </row>
    <row r="51" spans="1:30" ht="13.5" customHeight="1">
      <c r="A51" s="20"/>
      <c r="B51" s="40">
        <f t="shared" ca="1" si="2"/>
        <v>2022</v>
      </c>
      <c r="C51" s="19">
        <f ca="1">O39</f>
        <v>0</v>
      </c>
      <c r="D51" s="123">
        <f ca="1">ROUND(SUMIFS(Table2[Amount],Table2[Rpt Dt],"&gt;="&amp;DATE($B51,1,1),Table2[Rpt Dt],"&lt;="&amp;DATE($B51,12,31),Table2[Add to Gross],"=Y",Table2[Rpt Dt],"&lt;="&amp;DATE($B51,12,31),Table2[Sick Lv (Y/N)],"=N"),2)</f>
        <v>0</v>
      </c>
      <c r="E51" s="124"/>
      <c r="F51" s="134">
        <f t="shared" ref="F51" ca="1" si="3">D51*0.15</f>
        <v>0</v>
      </c>
      <c r="G51" s="135"/>
      <c r="H51" s="66">
        <f ca="1">IF($H$48="Yes",$C51*VLOOKUP(B51,Table1[[Year]:[Bus Pass Subsidy Rate]],4,0),0)</f>
        <v>0</v>
      </c>
      <c r="I51" s="134">
        <f ca="1">IF($C$34="NO",ROUND(VLOOKUP(B51,Table1[],6,0)*C51,2),IF($C$34="YES",0,"SEE ACA QUESTION ABOVE"))</f>
        <v>0</v>
      </c>
      <c r="J51" s="139"/>
      <c r="K51" s="135"/>
      <c r="L51" s="8" t="s">
        <v>99</v>
      </c>
      <c r="M51" s="110"/>
      <c r="N51" s="51">
        <v>0</v>
      </c>
      <c r="O51" s="19">
        <v>0</v>
      </c>
      <c r="S51" s="20"/>
      <c r="T51" s="20"/>
      <c r="U51" s="20"/>
      <c r="V51" s="20"/>
      <c r="W51" s="20"/>
      <c r="X51" s="20"/>
      <c r="Y51" s="20"/>
      <c r="Z51" s="20"/>
      <c r="AA51" s="20"/>
      <c r="AB51" s="20"/>
      <c r="AC51" s="20"/>
      <c r="AD51" s="20"/>
    </row>
    <row r="52" spans="1:30" ht="13.5" customHeight="1">
      <c r="A52" s="20"/>
      <c r="B52" s="40">
        <f ca="1">B53-1</f>
        <v>2023</v>
      </c>
      <c r="C52" s="19">
        <f ca="1">O40</f>
        <v>0</v>
      </c>
      <c r="D52" s="123">
        <f ca="1">ROUND(SUMIFS(Table2[Amount],Table2[Rpt Dt],"&gt;="&amp;DATE($B52,1,1),Table2[Rpt Dt],"&lt;="&amp;DATE($B52,12,31),Table2[Add to Gross],"=Y",Table2[Rpt Dt],"&lt;="&amp;DATE($B52,12,31),Table2[Sick Lv (Y/N)],"=N"),2)</f>
        <v>0</v>
      </c>
      <c r="E52" s="124"/>
      <c r="F52" s="134">
        <f ca="1">D52*0.15</f>
        <v>0</v>
      </c>
      <c r="G52" s="135"/>
      <c r="H52" s="66">
        <f ca="1">IF($H$48="Yes",$C52*VLOOKUP(B52,Table1[[Year]:[Bus Pass Subsidy Rate]],4,0),0)</f>
        <v>0</v>
      </c>
      <c r="I52" s="134">
        <f ca="1">IF($C$34="NO",ROUND(VLOOKUP(B52,Table1[],6,0)*C52,2),IF($C$34="YES",0,"SEE ACA QUESTION ABOVE"))</f>
        <v>0</v>
      </c>
      <c r="J52" s="139"/>
      <c r="K52" s="135"/>
      <c r="L52" s="111"/>
      <c r="M52" s="67" t="s">
        <v>85</v>
      </c>
      <c r="N52" s="51">
        <v>0</v>
      </c>
      <c r="O52" s="52" t="str">
        <f>IF(L22="","INSERT ENDING PAY RATE (cell L23)",ROUND((N52-N51)*L22,2))</f>
        <v>INSERT ENDING PAY RATE (cell L23)</v>
      </c>
      <c r="P52" s="20"/>
      <c r="Q52" s="20"/>
      <c r="R52" s="20"/>
      <c r="S52" s="20"/>
      <c r="T52" s="20"/>
      <c r="U52" s="20"/>
      <c r="V52" s="20"/>
      <c r="W52" s="20"/>
      <c r="X52" s="20"/>
      <c r="Y52" s="20"/>
      <c r="Z52" s="20"/>
      <c r="AA52" s="20"/>
      <c r="AB52" s="20"/>
      <c r="AC52" s="20"/>
      <c r="AD52" s="20"/>
    </row>
    <row r="53" spans="1:30" ht="13.5" customHeight="1">
      <c r="A53" s="20"/>
      <c r="B53" s="40">
        <f ca="1">B41</f>
        <v>2024</v>
      </c>
      <c r="C53" s="19">
        <f ca="1">O41</f>
        <v>0</v>
      </c>
      <c r="D53" s="123">
        <f ca="1">ROUND(SUMIFS(Table2[Amount],Table2[Rpt Dt],"&gt;="&amp;DATE($B53,1,1),Table2[Rpt Dt],"&lt;="&amp;DATE($B53,12,31),Table2[Add to Gross],"=Y",Table2[Rpt Dt],"&lt;="&amp;DATE($B53,12,31),Table2[Sick Lv (Y/N)],"=N"),2)</f>
        <v>0</v>
      </c>
      <c r="E53" s="124"/>
      <c r="F53" s="134">
        <f ca="1">D53*0.15</f>
        <v>0</v>
      </c>
      <c r="G53" s="135"/>
      <c r="H53" s="66">
        <f ca="1">IF($H$48="Yes",$C53*VLOOKUP(B53,Table1[[Year]:[Bus Pass Subsidy Rate]],4,0),0)</f>
        <v>0</v>
      </c>
      <c r="I53" s="136">
        <f ca="1">IF($C$34="NO",ROUND(VLOOKUP(B53,Table1[],6,0)*C53,2),IF($C$34="YES",0,"SEE ACA QUESTION ABOVE"))</f>
        <v>0</v>
      </c>
      <c r="J53" s="137"/>
      <c r="K53" s="138"/>
      <c r="L53" s="20"/>
      <c r="M53" s="20"/>
      <c r="N53" s="20"/>
      <c r="O53" s="20"/>
      <c r="P53" s="20"/>
      <c r="Q53" s="20"/>
      <c r="R53" s="20"/>
      <c r="S53" s="20"/>
      <c r="T53" s="20"/>
      <c r="U53" s="20"/>
      <c r="V53" s="20"/>
      <c r="W53" s="20"/>
      <c r="X53" s="20"/>
      <c r="Y53" s="20"/>
      <c r="Z53" s="20"/>
      <c r="AA53" s="20"/>
      <c r="AB53" s="20"/>
      <c r="AC53" s="20"/>
      <c r="AD53" s="20"/>
    </row>
    <row r="54" spans="1:30" ht="13.5" customHeight="1" thickBot="1">
      <c r="A54" s="20"/>
      <c r="B54" s="102" t="s">
        <v>98</v>
      </c>
      <c r="C54" s="103"/>
      <c r="D54" s="104"/>
      <c r="E54" s="105"/>
      <c r="F54" s="100"/>
      <c r="G54" s="101" t="e">
        <f>-(O50+O52)</f>
        <v>#VALUE!</v>
      </c>
      <c r="H54" s="106"/>
      <c r="I54" s="107"/>
      <c r="J54" s="108"/>
      <c r="K54" s="109"/>
      <c r="L54" s="20"/>
      <c r="M54" s="174" t="s">
        <v>47</v>
      </c>
      <c r="N54" s="175"/>
      <c r="O54" s="176"/>
      <c r="P54" s="20"/>
      <c r="Q54" s="20"/>
      <c r="R54" s="20"/>
      <c r="S54" s="20"/>
      <c r="T54" s="20"/>
      <c r="U54" s="20"/>
      <c r="V54" s="20"/>
      <c r="W54" s="20"/>
      <c r="X54" s="20"/>
      <c r="Y54" s="20"/>
      <c r="Z54" s="20"/>
      <c r="AA54" s="20"/>
      <c r="AB54" s="20"/>
      <c r="AC54" s="20"/>
      <c r="AD54" s="20"/>
    </row>
    <row r="55" spans="1:30" ht="13.5" thickTop="1">
      <c r="A55" s="20"/>
      <c r="B55" s="63" t="s">
        <v>16</v>
      </c>
      <c r="C55" s="64">
        <f ca="1">SUM(C50:C53)</f>
        <v>0</v>
      </c>
      <c r="D55" s="185">
        <f ca="1">SUM(D50:E53)</f>
        <v>0</v>
      </c>
      <c r="E55" s="185"/>
      <c r="F55" s="133" t="e">
        <f ca="1">SUM(F50:G54)</f>
        <v>#VALUE!</v>
      </c>
      <c r="G55" s="133"/>
      <c r="H55" s="65">
        <f ca="1">SUM(H50:H53)</f>
        <v>0</v>
      </c>
      <c r="I55" s="133">
        <f ca="1">SUM(I50:K53)</f>
        <v>0</v>
      </c>
      <c r="J55" s="133"/>
      <c r="K55" s="133"/>
      <c r="L55" s="20"/>
      <c r="M55" s="182" t="e">
        <f ca="1">F55+H55+I55</f>
        <v>#VALUE!</v>
      </c>
      <c r="N55" s="183"/>
      <c r="O55" s="184"/>
      <c r="P55" s="20"/>
      <c r="Q55" s="20"/>
      <c r="R55" s="20"/>
      <c r="S55" s="20"/>
      <c r="T55" s="20"/>
      <c r="U55" s="20"/>
      <c r="V55" s="20"/>
      <c r="W55" s="20"/>
      <c r="X55" s="20"/>
      <c r="Y55" s="20"/>
      <c r="Z55" s="20"/>
      <c r="AA55" s="20"/>
      <c r="AB55" s="20"/>
      <c r="AC55" s="20"/>
      <c r="AD55" s="20"/>
    </row>
    <row r="56" spans="1:30" ht="4.5" customHeight="1">
      <c r="A56" s="20"/>
      <c r="B56" s="20"/>
      <c r="C56" s="20"/>
      <c r="D56" s="20"/>
      <c r="E56" s="20"/>
      <c r="F56" s="20"/>
      <c r="G56" s="20"/>
      <c r="H56" s="43"/>
      <c r="I56" s="20"/>
      <c r="J56" s="20"/>
      <c r="K56" s="20"/>
      <c r="L56" s="20"/>
      <c r="M56" s="20"/>
      <c r="N56" s="20"/>
      <c r="O56" s="20"/>
      <c r="P56" s="20"/>
      <c r="Q56" s="20"/>
      <c r="R56" s="20"/>
      <c r="S56" s="20"/>
      <c r="T56" s="20"/>
      <c r="U56" s="20"/>
      <c r="V56" s="20"/>
      <c r="W56" s="20"/>
      <c r="X56" s="20"/>
      <c r="Y56" s="20"/>
      <c r="Z56" s="20"/>
      <c r="AA56" s="20"/>
      <c r="AB56" s="20"/>
      <c r="AC56" s="20"/>
      <c r="AD56" s="20"/>
    </row>
    <row r="57" spans="1:30" ht="4.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row>
    <row r="58" spans="1:30" ht="18">
      <c r="A58" s="29" t="s">
        <v>18</v>
      </c>
      <c r="B58" s="20"/>
      <c r="C58" s="29"/>
      <c r="D58" s="29" t="s">
        <v>38</v>
      </c>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row>
    <row r="59" spans="1:30" ht="4.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row>
    <row r="60" spans="1:30" ht="37.5" customHeight="1">
      <c r="A60" s="126" t="s">
        <v>60</v>
      </c>
      <c r="B60" s="126"/>
      <c r="C60" s="126"/>
      <c r="D60" s="126"/>
      <c r="E60" s="126"/>
      <c r="F60" s="126"/>
      <c r="G60" s="181"/>
      <c r="H60" s="181"/>
      <c r="I60" s="181"/>
      <c r="J60" s="181"/>
      <c r="K60" s="181"/>
      <c r="L60" s="181"/>
      <c r="M60" s="5" t="s">
        <v>19</v>
      </c>
      <c r="N60" s="179"/>
      <c r="O60" s="180"/>
      <c r="P60" s="20"/>
      <c r="Q60" s="20"/>
      <c r="R60" s="20"/>
      <c r="S60" s="20"/>
      <c r="T60" s="20"/>
      <c r="U60" s="20"/>
      <c r="V60" s="20"/>
      <c r="W60" s="20"/>
      <c r="X60" s="20"/>
      <c r="Y60" s="20"/>
      <c r="Z60" s="20"/>
      <c r="AA60" s="20"/>
      <c r="AB60" s="20"/>
      <c r="AC60" s="20"/>
      <c r="AD60" s="20"/>
    </row>
    <row r="61" spans="1:30" ht="30" customHeight="1">
      <c r="A61" s="125" t="s">
        <v>20</v>
      </c>
      <c r="B61" s="125"/>
      <c r="C61" s="125"/>
      <c r="D61" s="125"/>
      <c r="E61" s="125"/>
      <c r="F61" s="125"/>
      <c r="G61" s="125"/>
      <c r="H61" s="125"/>
      <c r="I61" s="125"/>
      <c r="J61" s="125"/>
      <c r="K61" s="125"/>
      <c r="L61" s="125"/>
      <c r="M61" s="125"/>
      <c r="N61" s="125"/>
      <c r="O61" s="125"/>
      <c r="P61" s="20"/>
      <c r="Q61" s="20"/>
      <c r="R61" s="20"/>
      <c r="S61" s="20"/>
      <c r="T61" s="20"/>
      <c r="U61" s="20"/>
      <c r="V61" s="20"/>
      <c r="W61" s="20"/>
      <c r="X61" s="20"/>
      <c r="Y61" s="20"/>
      <c r="Z61" s="20"/>
      <c r="AA61" s="20"/>
      <c r="AB61" s="20"/>
      <c r="AC61" s="20"/>
      <c r="AD61" s="20"/>
    </row>
    <row r="62" spans="1:30" ht="37.5" customHeight="1">
      <c r="A62" s="126" t="s">
        <v>61</v>
      </c>
      <c r="B62" s="126"/>
      <c r="C62" s="126"/>
      <c r="D62" s="126"/>
      <c r="E62" s="126"/>
      <c r="F62" s="126"/>
      <c r="G62" s="128"/>
      <c r="H62" s="129"/>
      <c r="I62" s="129"/>
      <c r="J62" s="129"/>
      <c r="K62" s="129"/>
      <c r="L62" s="130"/>
      <c r="M62" s="5" t="s">
        <v>19</v>
      </c>
      <c r="N62" s="178"/>
      <c r="O62" s="131"/>
      <c r="P62" s="20"/>
      <c r="Q62" s="20"/>
      <c r="R62" s="44"/>
      <c r="S62" s="20"/>
      <c r="T62" s="20"/>
      <c r="U62" s="20"/>
      <c r="V62" s="20"/>
      <c r="W62" s="20"/>
      <c r="X62" s="20"/>
      <c r="Y62" s="20"/>
      <c r="Z62" s="20"/>
      <c r="AA62" s="20"/>
      <c r="AB62" s="20"/>
      <c r="AC62" s="20"/>
      <c r="AD62" s="20"/>
    </row>
    <row r="63" spans="1:30" ht="30" customHeight="1">
      <c r="A63" s="125" t="s">
        <v>20</v>
      </c>
      <c r="B63" s="125"/>
      <c r="C63" s="125"/>
      <c r="D63" s="125"/>
      <c r="E63" s="125"/>
      <c r="F63" s="125"/>
      <c r="G63" s="125"/>
      <c r="H63" s="125"/>
      <c r="I63" s="125"/>
      <c r="J63" s="125"/>
      <c r="K63" s="125"/>
      <c r="L63" s="125"/>
      <c r="M63" s="125"/>
      <c r="N63" s="125"/>
      <c r="O63" s="125"/>
      <c r="P63" s="20"/>
      <c r="Q63" s="20"/>
      <c r="R63" s="44"/>
      <c r="S63" s="20"/>
      <c r="T63" s="20"/>
      <c r="U63" s="20"/>
      <c r="V63" s="20"/>
      <c r="W63" s="20"/>
      <c r="X63" s="20"/>
      <c r="Y63" s="20"/>
      <c r="Z63" s="20"/>
      <c r="AA63" s="20"/>
      <c r="AB63" s="20"/>
      <c r="AC63" s="20"/>
      <c r="AD63" s="20"/>
    </row>
    <row r="64" spans="1:30" ht="37.5" customHeight="1">
      <c r="A64" s="126" t="s">
        <v>42</v>
      </c>
      <c r="B64" s="126"/>
      <c r="C64" s="126"/>
      <c r="D64" s="126"/>
      <c r="E64" s="126"/>
      <c r="F64" s="126"/>
      <c r="G64" s="128"/>
      <c r="H64" s="129"/>
      <c r="I64" s="129"/>
      <c r="J64" s="129"/>
      <c r="K64" s="129"/>
      <c r="L64" s="130"/>
      <c r="M64" s="5" t="s">
        <v>19</v>
      </c>
      <c r="N64" s="131"/>
      <c r="O64" s="131"/>
      <c r="P64" s="20"/>
      <c r="Q64" s="20"/>
      <c r="R64" s="44"/>
      <c r="S64" s="20"/>
      <c r="T64" s="20"/>
      <c r="U64" s="20"/>
      <c r="V64" s="20"/>
      <c r="W64" s="20"/>
      <c r="X64" s="20"/>
      <c r="Y64" s="20"/>
      <c r="Z64" s="20"/>
      <c r="AA64" s="20"/>
      <c r="AB64" s="20"/>
      <c r="AC64" s="20"/>
      <c r="AD64" s="20"/>
    </row>
    <row r="65" spans="1:30" ht="30" customHeight="1">
      <c r="A65" s="125" t="s">
        <v>20</v>
      </c>
      <c r="B65" s="125"/>
      <c r="C65" s="125"/>
      <c r="D65" s="125"/>
      <c r="E65" s="125"/>
      <c r="F65" s="125"/>
      <c r="G65" s="125"/>
      <c r="H65" s="125"/>
      <c r="I65" s="125"/>
      <c r="J65" s="125"/>
      <c r="K65" s="125"/>
      <c r="L65" s="125"/>
      <c r="M65" s="125"/>
      <c r="N65" s="125"/>
      <c r="O65" s="125"/>
      <c r="P65" s="20"/>
      <c r="Q65" s="20"/>
      <c r="R65" s="44"/>
      <c r="S65" s="20"/>
      <c r="T65" s="20"/>
      <c r="U65" s="20"/>
      <c r="V65" s="20"/>
      <c r="W65" s="20"/>
      <c r="X65" s="20"/>
      <c r="Y65" s="20"/>
      <c r="Z65" s="20"/>
      <c r="AA65" s="20"/>
      <c r="AB65" s="20"/>
      <c r="AC65" s="20"/>
      <c r="AD65" s="20"/>
    </row>
    <row r="66" spans="1:30" ht="37.5" customHeight="1">
      <c r="A66" s="126" t="s">
        <v>43</v>
      </c>
      <c r="B66" s="126"/>
      <c r="C66" s="126"/>
      <c r="D66" s="126"/>
      <c r="E66" s="126"/>
      <c r="F66" s="126"/>
      <c r="G66" s="128"/>
      <c r="H66" s="129"/>
      <c r="I66" s="129"/>
      <c r="J66" s="129"/>
      <c r="K66" s="129"/>
      <c r="L66" s="130"/>
      <c r="M66" s="5" t="s">
        <v>19</v>
      </c>
      <c r="N66" s="131"/>
      <c r="O66" s="131"/>
      <c r="P66" s="20"/>
      <c r="Q66" s="20"/>
      <c r="R66" s="44"/>
      <c r="S66" s="20"/>
      <c r="T66" s="20"/>
      <c r="U66" s="20"/>
      <c r="V66" s="20"/>
      <c r="W66" s="20"/>
      <c r="X66" s="20"/>
      <c r="Y66" s="20"/>
      <c r="Z66" s="20"/>
      <c r="AA66" s="20"/>
      <c r="AB66" s="20"/>
      <c r="AC66" s="20"/>
      <c r="AD66" s="20"/>
    </row>
    <row r="67" spans="1:30" ht="30" customHeight="1">
      <c r="A67" s="125" t="s">
        <v>21</v>
      </c>
      <c r="B67" s="125"/>
      <c r="C67" s="125"/>
      <c r="D67" s="125"/>
      <c r="E67" s="125"/>
      <c r="F67" s="125"/>
      <c r="G67" s="125"/>
      <c r="H67" s="125"/>
      <c r="I67" s="125"/>
      <c r="J67" s="125"/>
      <c r="K67" s="125"/>
      <c r="L67" s="125"/>
      <c r="M67" s="125"/>
      <c r="N67" s="125"/>
      <c r="O67" s="125"/>
      <c r="P67" s="20"/>
      <c r="Q67" s="20"/>
      <c r="R67" s="44"/>
      <c r="S67" s="20"/>
      <c r="T67" s="20"/>
      <c r="U67" s="20"/>
      <c r="V67" s="20"/>
      <c r="W67" s="20"/>
      <c r="X67" s="20"/>
      <c r="Y67" s="20"/>
      <c r="Z67" s="20"/>
      <c r="AA67" s="20"/>
      <c r="AB67" s="20"/>
      <c r="AC67" s="20"/>
      <c r="AD67" s="20"/>
    </row>
    <row r="68" spans="1:30" ht="37.5" customHeight="1">
      <c r="A68" s="126" t="s">
        <v>44</v>
      </c>
      <c r="B68" s="126"/>
      <c r="C68" s="126"/>
      <c r="D68" s="126"/>
      <c r="E68" s="126"/>
      <c r="F68" s="126"/>
      <c r="G68" s="132"/>
      <c r="H68" s="132"/>
      <c r="I68" s="132"/>
      <c r="J68" s="132"/>
      <c r="K68" s="132"/>
      <c r="L68" s="132"/>
      <c r="M68" s="5" t="s">
        <v>19</v>
      </c>
      <c r="N68" s="127"/>
      <c r="O68" s="127"/>
      <c r="P68" s="20"/>
      <c r="Q68" s="20"/>
      <c r="R68" s="44"/>
      <c r="S68" s="20"/>
      <c r="T68" s="20"/>
      <c r="U68" s="20"/>
      <c r="V68" s="20"/>
      <c r="W68" s="20"/>
      <c r="X68" s="20"/>
      <c r="Y68" s="20"/>
      <c r="Z68" s="20"/>
      <c r="AA68" s="20"/>
      <c r="AB68" s="20"/>
      <c r="AC68" s="20"/>
      <c r="AD68" s="20"/>
    </row>
    <row r="69" spans="1:30" ht="30" customHeight="1">
      <c r="A69" s="125" t="s">
        <v>21</v>
      </c>
      <c r="B69" s="125"/>
      <c r="C69" s="125"/>
      <c r="D69" s="125"/>
      <c r="E69" s="125"/>
      <c r="F69" s="125"/>
      <c r="G69" s="125"/>
      <c r="H69" s="125"/>
      <c r="I69" s="125"/>
      <c r="J69" s="125"/>
      <c r="K69" s="125"/>
      <c r="L69" s="125"/>
      <c r="M69" s="125"/>
      <c r="N69" s="125"/>
      <c r="O69" s="125"/>
      <c r="P69" s="20"/>
      <c r="Q69" s="20"/>
      <c r="R69" s="44"/>
      <c r="S69" s="20"/>
      <c r="T69" s="20"/>
      <c r="U69" s="20"/>
      <c r="V69" s="20"/>
      <c r="W69" s="20"/>
      <c r="X69" s="20"/>
      <c r="Y69" s="20"/>
      <c r="Z69" s="20"/>
      <c r="AA69" s="20"/>
      <c r="AB69" s="20"/>
      <c r="AC69" s="20"/>
      <c r="AD69" s="20"/>
    </row>
    <row r="70" spans="1:30">
      <c r="A70" s="20"/>
      <c r="B70" s="20"/>
      <c r="C70" s="20"/>
      <c r="D70" s="20"/>
      <c r="E70" s="20"/>
      <c r="F70" s="20"/>
      <c r="G70" s="20"/>
      <c r="H70" s="20"/>
      <c r="I70" s="20"/>
      <c r="J70" s="20"/>
      <c r="K70" s="20"/>
      <c r="L70" s="20"/>
      <c r="M70" s="20"/>
      <c r="N70" s="20"/>
      <c r="O70" s="20"/>
      <c r="P70" s="20"/>
      <c r="Q70" s="20"/>
      <c r="R70" s="44"/>
      <c r="S70" s="20"/>
      <c r="T70" s="20"/>
      <c r="U70" s="20"/>
      <c r="V70" s="20"/>
      <c r="W70" s="20"/>
      <c r="X70" s="20"/>
      <c r="Y70" s="20"/>
      <c r="Z70" s="20"/>
      <c r="AA70" s="20"/>
      <c r="AB70" s="20"/>
      <c r="AC70" s="20"/>
      <c r="AD70" s="20"/>
    </row>
    <row r="71" spans="1:30">
      <c r="A71" s="20"/>
      <c r="B71" s="20"/>
      <c r="C71" s="20"/>
      <c r="D71" s="20"/>
      <c r="E71" s="20"/>
      <c r="F71" s="20"/>
      <c r="G71" s="20"/>
      <c r="H71" s="20"/>
      <c r="I71" s="20"/>
      <c r="J71" s="20"/>
      <c r="K71" s="20"/>
      <c r="L71" s="20"/>
      <c r="M71" s="20"/>
      <c r="N71" s="20"/>
      <c r="O71" s="20"/>
      <c r="P71" s="20"/>
      <c r="Q71" s="20"/>
      <c r="R71" s="44"/>
      <c r="S71" s="20"/>
      <c r="T71" s="20"/>
      <c r="U71" s="20"/>
      <c r="V71" s="20"/>
      <c r="W71" s="20"/>
      <c r="X71" s="20"/>
      <c r="Y71" s="20"/>
      <c r="Z71" s="20"/>
      <c r="AA71" s="20"/>
      <c r="AB71" s="20"/>
      <c r="AC71" s="20"/>
      <c r="AD71" s="20"/>
    </row>
    <row r="72" spans="1:30">
      <c r="A72" s="20"/>
      <c r="B72" s="20"/>
      <c r="C72" s="20"/>
      <c r="D72" s="20"/>
      <c r="E72" s="20"/>
      <c r="F72" s="20"/>
      <c r="G72" s="20"/>
      <c r="H72" s="20"/>
      <c r="I72" s="20"/>
      <c r="J72" s="20"/>
      <c r="K72" s="20"/>
      <c r="L72" s="20"/>
      <c r="M72" s="20"/>
      <c r="N72" s="20"/>
      <c r="O72" s="20"/>
      <c r="P72" s="20"/>
      <c r="Q72" s="20"/>
      <c r="R72" s="44"/>
      <c r="S72" s="20"/>
      <c r="T72" s="20"/>
      <c r="U72" s="20"/>
      <c r="V72" s="20"/>
      <c r="W72" s="20"/>
      <c r="X72" s="20"/>
      <c r="Y72" s="20"/>
      <c r="Z72" s="20"/>
      <c r="AA72" s="20"/>
      <c r="AB72" s="20"/>
      <c r="AC72" s="20"/>
      <c r="AD72" s="20"/>
    </row>
    <row r="73" spans="1:30">
      <c r="A73" s="20"/>
      <c r="B73" s="20"/>
      <c r="C73" s="20"/>
      <c r="D73" s="20"/>
      <c r="E73" s="20"/>
      <c r="F73" s="20"/>
      <c r="G73" s="20"/>
      <c r="H73" s="20"/>
      <c r="I73" s="20"/>
      <c r="J73" s="20"/>
      <c r="K73" s="20"/>
      <c r="L73" s="20"/>
      <c r="M73" s="20"/>
      <c r="N73" s="20"/>
      <c r="O73" s="20"/>
      <c r="P73" s="20"/>
      <c r="Q73" s="20"/>
      <c r="R73" s="44"/>
      <c r="S73" s="20"/>
      <c r="T73" s="20"/>
      <c r="U73" s="20"/>
      <c r="V73" s="20"/>
      <c r="W73" s="20"/>
      <c r="X73" s="20"/>
      <c r="Y73" s="20"/>
      <c r="Z73" s="20"/>
      <c r="AA73" s="20"/>
      <c r="AB73" s="20"/>
      <c r="AC73" s="20"/>
      <c r="AD73" s="20"/>
    </row>
    <row r="74" spans="1:30">
      <c r="A74" s="20"/>
      <c r="B74" s="20"/>
      <c r="C74" s="20"/>
      <c r="D74" s="20"/>
      <c r="E74" s="20"/>
      <c r="F74" s="20"/>
      <c r="G74" s="20"/>
      <c r="H74" s="20"/>
      <c r="I74" s="20"/>
      <c r="J74" s="20"/>
      <c r="K74" s="20"/>
      <c r="L74" s="20"/>
      <c r="M74" s="20"/>
      <c r="N74" s="20"/>
      <c r="O74" s="20"/>
      <c r="P74" s="20"/>
      <c r="Q74" s="20"/>
      <c r="R74" s="44"/>
      <c r="S74" s="20"/>
      <c r="T74" s="20"/>
      <c r="U74" s="20"/>
      <c r="V74" s="20"/>
      <c r="W74" s="20"/>
      <c r="X74" s="20"/>
      <c r="Y74" s="20"/>
      <c r="Z74" s="20"/>
      <c r="AA74" s="20"/>
      <c r="AB74" s="20"/>
      <c r="AC74" s="20"/>
      <c r="AD74" s="20"/>
    </row>
    <row r="75" spans="1:30">
      <c r="A75" s="20"/>
      <c r="B75" s="20"/>
      <c r="C75" s="20"/>
      <c r="D75" s="20"/>
      <c r="E75" s="20"/>
      <c r="F75" s="20"/>
      <c r="G75" s="20"/>
      <c r="H75" s="20"/>
      <c r="I75" s="20"/>
      <c r="J75" s="20"/>
      <c r="K75" s="20"/>
      <c r="L75" s="20"/>
      <c r="M75" s="20"/>
      <c r="N75" s="20"/>
      <c r="O75" s="20"/>
      <c r="P75" s="20"/>
      <c r="Q75" s="20"/>
      <c r="R75" s="44"/>
      <c r="S75" s="20"/>
      <c r="T75" s="20"/>
      <c r="U75" s="20"/>
      <c r="V75" s="20"/>
      <c r="W75" s="20"/>
      <c r="X75" s="20"/>
      <c r="Y75" s="20"/>
      <c r="Z75" s="20"/>
      <c r="AA75" s="20"/>
      <c r="AB75" s="20"/>
      <c r="AC75" s="20"/>
      <c r="AD75" s="20"/>
    </row>
    <row r="76" spans="1:30">
      <c r="A76" s="20"/>
      <c r="B76" s="20"/>
      <c r="C76" s="20"/>
      <c r="D76" s="20"/>
      <c r="E76" s="20"/>
      <c r="F76" s="20"/>
      <c r="G76" s="20"/>
      <c r="H76" s="20"/>
      <c r="I76" s="20"/>
      <c r="J76" s="20"/>
      <c r="K76" s="20"/>
      <c r="L76" s="20"/>
      <c r="M76" s="20"/>
      <c r="N76" s="20"/>
      <c r="O76" s="20"/>
      <c r="P76" s="20"/>
      <c r="Q76" s="20"/>
      <c r="R76" s="44"/>
      <c r="S76" s="20"/>
      <c r="T76" s="20"/>
      <c r="U76" s="20"/>
      <c r="V76" s="20"/>
      <c r="W76" s="20"/>
      <c r="X76" s="20"/>
      <c r="Y76" s="20"/>
      <c r="Z76" s="20"/>
      <c r="AA76" s="20"/>
      <c r="AB76" s="20"/>
      <c r="AC76" s="20"/>
      <c r="AD76" s="20"/>
    </row>
    <row r="77" spans="1:30">
      <c r="A77" s="20"/>
      <c r="B77" s="20"/>
      <c r="C77" s="20"/>
      <c r="D77" s="20"/>
      <c r="E77" s="20"/>
      <c r="F77" s="20"/>
      <c r="G77" s="20"/>
      <c r="H77" s="20"/>
      <c r="I77" s="20"/>
      <c r="J77" s="20"/>
      <c r="K77" s="20"/>
      <c r="L77" s="20"/>
      <c r="M77" s="20"/>
      <c r="N77" s="20"/>
      <c r="O77" s="20"/>
      <c r="P77" s="20"/>
      <c r="Q77" s="20"/>
      <c r="R77" s="44"/>
      <c r="S77" s="20"/>
      <c r="T77" s="20"/>
      <c r="U77" s="20"/>
      <c r="V77" s="20"/>
      <c r="W77" s="20"/>
      <c r="X77" s="20"/>
      <c r="Y77" s="20"/>
      <c r="Z77" s="20"/>
      <c r="AA77" s="20"/>
      <c r="AB77" s="20"/>
      <c r="AC77" s="20"/>
      <c r="AD77" s="20"/>
    </row>
    <row r="78" spans="1:30">
      <c r="A78" s="20"/>
      <c r="B78" s="20"/>
      <c r="C78" s="20"/>
      <c r="D78" s="20"/>
      <c r="E78" s="20"/>
      <c r="F78" s="20"/>
      <c r="G78" s="20"/>
      <c r="H78" s="20"/>
      <c r="I78" s="20"/>
      <c r="J78" s="20"/>
      <c r="K78" s="20"/>
      <c r="L78" s="20"/>
      <c r="M78" s="20"/>
      <c r="N78" s="20"/>
      <c r="O78" s="20"/>
      <c r="P78" s="20"/>
      <c r="Q78" s="20"/>
      <c r="R78" s="44"/>
      <c r="S78" s="20"/>
      <c r="T78" s="20"/>
      <c r="U78" s="20"/>
      <c r="V78" s="20"/>
      <c r="W78" s="20"/>
      <c r="X78" s="20"/>
      <c r="Y78" s="20"/>
      <c r="Z78" s="20"/>
      <c r="AA78" s="20"/>
      <c r="AB78" s="20"/>
      <c r="AC78" s="20"/>
      <c r="AD78" s="20"/>
    </row>
    <row r="79" spans="1:30">
      <c r="A79" s="20"/>
      <c r="B79" s="20"/>
      <c r="C79" s="20"/>
      <c r="D79" s="20"/>
      <c r="E79" s="20"/>
      <c r="F79" s="20"/>
      <c r="G79" s="20"/>
      <c r="H79" s="20"/>
      <c r="I79" s="20"/>
      <c r="J79" s="20"/>
      <c r="K79" s="20"/>
      <c r="L79" s="20"/>
      <c r="M79" s="20"/>
      <c r="N79" s="20"/>
      <c r="O79" s="20"/>
      <c r="P79" s="20"/>
      <c r="Q79" s="20"/>
      <c r="R79" s="44"/>
      <c r="S79" s="20"/>
      <c r="T79" s="20"/>
      <c r="U79" s="20"/>
      <c r="V79" s="20"/>
      <c r="W79" s="20"/>
      <c r="X79" s="20"/>
      <c r="Y79" s="20"/>
      <c r="Z79" s="20"/>
      <c r="AA79" s="20"/>
      <c r="AB79" s="20"/>
      <c r="AC79" s="20"/>
      <c r="AD79" s="20"/>
    </row>
    <row r="80" spans="1:30">
      <c r="A80" s="20"/>
      <c r="B80" s="20"/>
      <c r="C80" s="20"/>
      <c r="D80" s="20"/>
      <c r="E80" s="20"/>
      <c r="F80" s="20"/>
      <c r="G80" s="20"/>
      <c r="H80" s="20"/>
      <c r="I80" s="20"/>
      <c r="J80" s="20"/>
      <c r="K80" s="20"/>
      <c r="L80" s="20"/>
      <c r="M80" s="20"/>
      <c r="N80" s="20"/>
      <c r="O80" s="20"/>
      <c r="P80" s="20"/>
      <c r="Q80" s="20"/>
      <c r="R80" s="44"/>
      <c r="S80" s="20"/>
      <c r="T80" s="20"/>
      <c r="U80" s="20"/>
      <c r="V80" s="20"/>
      <c r="W80" s="20"/>
      <c r="X80" s="20"/>
      <c r="Y80" s="20"/>
      <c r="Z80" s="20"/>
      <c r="AA80" s="20"/>
      <c r="AB80" s="20"/>
      <c r="AC80" s="20"/>
      <c r="AD80" s="20"/>
    </row>
    <row r="81" spans="1:30">
      <c r="A81" s="20"/>
      <c r="B81" s="20"/>
      <c r="C81" s="20"/>
      <c r="D81" s="20"/>
      <c r="E81" s="20"/>
      <c r="F81" s="20"/>
      <c r="G81" s="20"/>
      <c r="H81" s="20"/>
      <c r="I81" s="20"/>
      <c r="J81" s="20"/>
      <c r="K81" s="20"/>
      <c r="L81" s="20"/>
      <c r="M81" s="20"/>
      <c r="N81" s="20"/>
      <c r="O81" s="20"/>
      <c r="P81" s="20"/>
      <c r="Q81" s="20"/>
      <c r="R81" s="44"/>
      <c r="S81" s="20"/>
      <c r="T81" s="20"/>
      <c r="U81" s="20"/>
      <c r="V81" s="20"/>
      <c r="W81" s="20"/>
      <c r="X81" s="20"/>
      <c r="Y81" s="20"/>
      <c r="Z81" s="20"/>
      <c r="AA81" s="20"/>
      <c r="AB81" s="20"/>
      <c r="AC81" s="20"/>
      <c r="AD81" s="20"/>
    </row>
    <row r="82" spans="1:30">
      <c r="A82" s="20"/>
      <c r="B82" s="20"/>
      <c r="C82" s="20"/>
      <c r="D82" s="20"/>
      <c r="E82" s="20"/>
      <c r="F82" s="20"/>
      <c r="G82" s="20"/>
      <c r="H82" s="20"/>
      <c r="I82" s="20"/>
      <c r="J82" s="20"/>
      <c r="K82" s="20"/>
      <c r="L82" s="20"/>
      <c r="M82" s="20"/>
      <c r="N82" s="20"/>
      <c r="O82" s="20"/>
      <c r="P82" s="20"/>
      <c r="Q82" s="20"/>
      <c r="R82" s="44"/>
      <c r="S82" s="20"/>
      <c r="T82" s="20"/>
      <c r="U82" s="20"/>
      <c r="V82" s="20"/>
      <c r="W82" s="20"/>
      <c r="X82" s="20"/>
      <c r="Y82" s="20"/>
      <c r="Z82" s="20"/>
      <c r="AA82" s="20"/>
      <c r="AB82" s="20"/>
      <c r="AC82" s="20"/>
      <c r="AD82" s="20"/>
    </row>
    <row r="83" spans="1:30">
      <c r="A83" s="20"/>
      <c r="B83" s="20"/>
      <c r="C83" s="20"/>
      <c r="D83" s="20"/>
      <c r="E83" s="20"/>
      <c r="F83" s="20"/>
      <c r="G83" s="20"/>
      <c r="H83" s="20"/>
      <c r="I83" s="20"/>
      <c r="J83" s="20"/>
      <c r="K83" s="20"/>
      <c r="L83" s="20"/>
      <c r="M83" s="20"/>
      <c r="N83" s="20"/>
      <c r="O83" s="20"/>
      <c r="P83" s="20"/>
      <c r="Q83" s="20"/>
      <c r="R83" s="44"/>
      <c r="S83" s="20"/>
      <c r="T83" s="20"/>
      <c r="U83" s="20"/>
      <c r="V83" s="20"/>
      <c r="W83" s="20"/>
      <c r="X83" s="20"/>
      <c r="Y83" s="20"/>
      <c r="Z83" s="20"/>
      <c r="AA83" s="20"/>
      <c r="AB83" s="20"/>
      <c r="AC83" s="20"/>
      <c r="AD83" s="20"/>
    </row>
    <row r="84" spans="1:30">
      <c r="A84" s="20"/>
      <c r="B84" s="20"/>
      <c r="C84" s="20"/>
      <c r="D84" s="20"/>
      <c r="E84" s="20"/>
      <c r="F84" s="20"/>
      <c r="G84" s="20"/>
      <c r="H84" s="20"/>
      <c r="I84" s="20"/>
      <c r="J84" s="20"/>
      <c r="K84" s="20"/>
      <c r="L84" s="20"/>
      <c r="M84" s="20"/>
      <c r="N84" s="20"/>
      <c r="O84" s="20"/>
      <c r="P84" s="20"/>
      <c r="Q84" s="20"/>
      <c r="R84" s="44"/>
      <c r="S84" s="20"/>
      <c r="T84" s="20"/>
      <c r="U84" s="20"/>
      <c r="V84" s="20"/>
      <c r="W84" s="20"/>
      <c r="X84" s="20"/>
      <c r="Y84" s="20"/>
      <c r="Z84" s="20"/>
      <c r="AA84" s="20"/>
      <c r="AB84" s="20"/>
      <c r="AC84" s="20"/>
      <c r="AD84" s="20"/>
    </row>
    <row r="85" spans="1:30">
      <c r="A85" s="20"/>
      <c r="B85" s="20"/>
      <c r="C85" s="20"/>
      <c r="D85" s="20"/>
      <c r="E85" s="20"/>
      <c r="F85" s="20"/>
      <c r="G85" s="20"/>
      <c r="H85" s="20"/>
      <c r="I85" s="20"/>
      <c r="J85" s="20"/>
      <c r="K85" s="20"/>
      <c r="L85" s="20"/>
      <c r="M85" s="20"/>
      <c r="N85" s="20"/>
      <c r="O85" s="20"/>
      <c r="P85" s="20"/>
      <c r="Q85" s="20"/>
      <c r="R85" s="44"/>
      <c r="S85" s="20"/>
      <c r="T85" s="20"/>
      <c r="U85" s="20"/>
      <c r="V85" s="20"/>
      <c r="W85" s="20"/>
      <c r="X85" s="20"/>
      <c r="Y85" s="20"/>
      <c r="Z85" s="20"/>
      <c r="AA85" s="20"/>
      <c r="AB85" s="20"/>
      <c r="AC85" s="20"/>
      <c r="AD85" s="20"/>
    </row>
    <row r="86" spans="1:30">
      <c r="A86" s="20"/>
      <c r="B86" s="20"/>
      <c r="C86" s="20"/>
      <c r="D86" s="20"/>
      <c r="E86" s="20"/>
      <c r="F86" s="20"/>
      <c r="G86" s="20"/>
      <c r="H86" s="20"/>
      <c r="I86" s="20"/>
      <c r="J86" s="20"/>
      <c r="K86" s="20"/>
      <c r="L86" s="20"/>
      <c r="M86" s="20"/>
      <c r="N86" s="20"/>
      <c r="O86" s="20"/>
      <c r="P86" s="20"/>
      <c r="Q86" s="20"/>
      <c r="R86" s="44"/>
      <c r="S86" s="20"/>
      <c r="T86" s="20"/>
      <c r="U86" s="20"/>
      <c r="V86" s="20"/>
      <c r="W86" s="20"/>
      <c r="X86" s="20"/>
      <c r="Y86" s="20"/>
      <c r="Z86" s="20"/>
      <c r="AA86" s="20"/>
      <c r="AB86" s="20"/>
      <c r="AC86" s="20"/>
      <c r="AD86" s="20"/>
    </row>
    <row r="87" spans="1:30">
      <c r="A87" s="20"/>
      <c r="B87" s="20"/>
      <c r="C87" s="20"/>
      <c r="D87" s="20"/>
      <c r="E87" s="20"/>
      <c r="F87" s="20"/>
      <c r="G87" s="20"/>
      <c r="H87" s="20"/>
      <c r="I87" s="20"/>
      <c r="J87" s="20"/>
      <c r="K87" s="20"/>
      <c r="L87" s="20"/>
      <c r="M87" s="20"/>
      <c r="N87" s="20"/>
      <c r="O87" s="20"/>
      <c r="P87" s="20"/>
      <c r="Q87" s="20"/>
      <c r="R87" s="44"/>
      <c r="S87" s="20"/>
      <c r="T87" s="20"/>
      <c r="U87" s="20"/>
      <c r="V87" s="20"/>
      <c r="W87" s="20"/>
      <c r="X87" s="20"/>
      <c r="Y87" s="20"/>
      <c r="Z87" s="20"/>
      <c r="AA87" s="20"/>
      <c r="AB87" s="20"/>
      <c r="AC87" s="20"/>
      <c r="AD87" s="20"/>
    </row>
    <row r="88" spans="1:30">
      <c r="A88" s="20"/>
      <c r="B88" s="20"/>
      <c r="C88" s="20"/>
      <c r="D88" s="20"/>
      <c r="E88" s="20"/>
      <c r="F88" s="20"/>
      <c r="G88" s="20"/>
      <c r="H88" s="20"/>
      <c r="I88" s="20"/>
      <c r="J88" s="20"/>
      <c r="K88" s="20"/>
      <c r="L88" s="20"/>
      <c r="M88" s="20"/>
      <c r="N88" s="20"/>
      <c r="O88" s="20"/>
      <c r="P88" s="20"/>
      <c r="Q88" s="20"/>
      <c r="R88" s="44"/>
      <c r="S88" s="20"/>
      <c r="T88" s="20"/>
      <c r="U88" s="20"/>
      <c r="V88" s="20"/>
      <c r="W88" s="20"/>
      <c r="X88" s="20"/>
      <c r="Y88" s="20"/>
      <c r="Z88" s="20"/>
      <c r="AA88" s="20"/>
      <c r="AB88" s="20"/>
      <c r="AC88" s="20"/>
      <c r="AD88" s="20"/>
    </row>
    <row r="89" spans="1:30">
      <c r="A89" s="20"/>
      <c r="B89" s="20"/>
      <c r="C89" s="20"/>
      <c r="D89" s="20"/>
      <c r="E89" s="20"/>
      <c r="F89" s="20"/>
      <c r="G89" s="20"/>
      <c r="H89" s="20"/>
      <c r="I89" s="20"/>
      <c r="J89" s="20"/>
      <c r="K89" s="20"/>
      <c r="L89" s="20"/>
      <c r="M89" s="20"/>
      <c r="N89" s="20"/>
      <c r="O89" s="20"/>
      <c r="P89" s="20"/>
      <c r="Q89" s="20"/>
      <c r="R89" s="44"/>
      <c r="S89" s="20"/>
      <c r="T89" s="20"/>
      <c r="U89" s="20"/>
      <c r="V89" s="20"/>
      <c r="W89" s="20"/>
      <c r="X89" s="20"/>
      <c r="Y89" s="20"/>
      <c r="Z89" s="20"/>
      <c r="AA89" s="20"/>
      <c r="AB89" s="20"/>
      <c r="AC89" s="20"/>
      <c r="AD89" s="20"/>
    </row>
    <row r="90" spans="1:30">
      <c r="A90" s="20"/>
      <c r="B90" s="20"/>
      <c r="C90" s="20"/>
      <c r="D90" s="20"/>
      <c r="E90" s="20"/>
      <c r="F90" s="20"/>
      <c r="G90" s="20"/>
      <c r="H90" s="20"/>
      <c r="I90" s="20"/>
      <c r="J90" s="20"/>
      <c r="K90" s="20"/>
      <c r="L90" s="20"/>
      <c r="M90" s="20"/>
      <c r="N90" s="20"/>
      <c r="O90" s="20"/>
      <c r="P90" s="20"/>
      <c r="Q90" s="20"/>
      <c r="R90" s="44"/>
      <c r="S90" s="20"/>
      <c r="T90" s="20"/>
      <c r="U90" s="20"/>
      <c r="V90" s="20"/>
      <c r="W90" s="20"/>
      <c r="X90" s="20"/>
      <c r="Y90" s="20"/>
      <c r="Z90" s="20"/>
      <c r="AA90" s="20"/>
      <c r="AB90" s="20"/>
      <c r="AC90" s="20"/>
      <c r="AD90" s="20"/>
    </row>
    <row r="91" spans="1:30">
      <c r="A91" s="20"/>
      <c r="B91" s="20"/>
      <c r="C91" s="20"/>
      <c r="D91" s="20"/>
      <c r="E91" s="20"/>
      <c r="F91" s="20"/>
      <c r="G91" s="20"/>
      <c r="H91" s="20"/>
      <c r="I91" s="20"/>
      <c r="J91" s="20"/>
      <c r="K91" s="20"/>
      <c r="L91" s="20"/>
      <c r="M91" s="20"/>
      <c r="N91" s="20"/>
      <c r="O91" s="20"/>
      <c r="P91" s="20"/>
      <c r="Q91" s="20"/>
      <c r="R91" s="44"/>
      <c r="S91" s="20"/>
      <c r="T91" s="20"/>
      <c r="U91" s="20"/>
      <c r="V91" s="20"/>
      <c r="W91" s="20"/>
      <c r="X91" s="20"/>
      <c r="Y91" s="20"/>
      <c r="Z91" s="20"/>
      <c r="AA91" s="20"/>
      <c r="AB91" s="20"/>
      <c r="AC91" s="20"/>
      <c r="AD91" s="20"/>
    </row>
    <row r="92" spans="1:30">
      <c r="A92" s="20"/>
      <c r="B92" s="20"/>
      <c r="C92" s="20"/>
      <c r="D92" s="20"/>
      <c r="E92" s="20"/>
      <c r="F92" s="20"/>
      <c r="G92" s="20"/>
      <c r="H92" s="20"/>
      <c r="I92" s="20"/>
      <c r="J92" s="20"/>
      <c r="K92" s="20"/>
      <c r="L92" s="20"/>
      <c r="M92" s="20"/>
      <c r="N92" s="20"/>
      <c r="O92" s="20"/>
      <c r="P92" s="20"/>
      <c r="Q92" s="20"/>
      <c r="R92" s="44"/>
      <c r="S92" s="20"/>
      <c r="T92" s="20"/>
      <c r="U92" s="20"/>
      <c r="V92" s="20"/>
      <c r="W92" s="20"/>
      <c r="X92" s="20"/>
      <c r="Y92" s="20"/>
      <c r="Z92" s="20"/>
      <c r="AA92" s="20"/>
      <c r="AB92" s="20"/>
      <c r="AC92" s="20"/>
      <c r="AD92" s="20"/>
    </row>
    <row r="93" spans="1:30">
      <c r="A93" s="20"/>
      <c r="B93" s="20"/>
      <c r="C93" s="20"/>
      <c r="D93" s="20"/>
      <c r="E93" s="20"/>
      <c r="F93" s="20"/>
      <c r="G93" s="20"/>
      <c r="H93" s="20"/>
      <c r="I93" s="20"/>
      <c r="J93" s="20"/>
      <c r="K93" s="20"/>
      <c r="L93" s="20"/>
      <c r="M93" s="20"/>
      <c r="N93" s="20"/>
      <c r="O93" s="20"/>
      <c r="P93" s="20"/>
      <c r="Q93" s="20"/>
      <c r="R93" s="44"/>
      <c r="S93" s="20"/>
      <c r="T93" s="20"/>
      <c r="U93" s="20"/>
      <c r="V93" s="20"/>
      <c r="W93" s="20"/>
      <c r="X93" s="20"/>
      <c r="Y93" s="20"/>
      <c r="Z93" s="20"/>
      <c r="AA93" s="20"/>
      <c r="AB93" s="20"/>
      <c r="AC93" s="20"/>
      <c r="AD93" s="20"/>
    </row>
    <row r="94" spans="1:30">
      <c r="A94" s="20"/>
      <c r="B94" s="20"/>
      <c r="C94" s="20"/>
      <c r="D94" s="20"/>
      <c r="E94" s="20"/>
      <c r="F94" s="20"/>
      <c r="G94" s="20"/>
      <c r="H94" s="20"/>
      <c r="I94" s="20"/>
      <c r="J94" s="20"/>
      <c r="K94" s="20"/>
      <c r="L94" s="20"/>
      <c r="M94" s="20"/>
      <c r="N94" s="20"/>
      <c r="O94" s="20"/>
      <c r="P94" s="20"/>
      <c r="Q94" s="20"/>
      <c r="R94" s="44"/>
      <c r="S94" s="20"/>
      <c r="T94" s="20"/>
      <c r="U94" s="20"/>
      <c r="V94" s="20"/>
      <c r="W94" s="20"/>
      <c r="X94" s="20"/>
      <c r="Y94" s="20"/>
      <c r="Z94" s="20"/>
      <c r="AA94" s="20"/>
      <c r="AB94" s="20"/>
      <c r="AC94" s="20"/>
      <c r="AD94" s="20"/>
    </row>
    <row r="95" spans="1:30">
      <c r="A95" s="20"/>
      <c r="B95" s="20"/>
      <c r="C95" s="20"/>
      <c r="D95" s="20"/>
      <c r="E95" s="20"/>
      <c r="F95" s="20"/>
      <c r="G95" s="20"/>
      <c r="H95" s="20"/>
      <c r="I95" s="20"/>
      <c r="J95" s="20"/>
      <c r="K95" s="20"/>
      <c r="L95" s="20"/>
      <c r="M95" s="20"/>
      <c r="N95" s="20"/>
      <c r="O95" s="20"/>
      <c r="P95" s="20"/>
      <c r="Q95" s="20"/>
      <c r="R95" s="44"/>
      <c r="S95" s="20"/>
      <c r="T95" s="20"/>
      <c r="U95" s="20"/>
      <c r="V95" s="20"/>
      <c r="W95" s="20"/>
      <c r="X95" s="20"/>
      <c r="Y95" s="20"/>
      <c r="Z95" s="20"/>
      <c r="AA95" s="20"/>
      <c r="AB95" s="20"/>
      <c r="AC95" s="20"/>
      <c r="AD95" s="20"/>
    </row>
    <row r="96" spans="1:30">
      <c r="A96" s="20"/>
      <c r="B96" s="20"/>
      <c r="C96" s="20"/>
      <c r="D96" s="20"/>
      <c r="E96" s="20"/>
      <c r="F96" s="20"/>
      <c r="G96" s="20"/>
      <c r="H96" s="20"/>
      <c r="I96" s="20"/>
      <c r="J96" s="20"/>
      <c r="K96" s="20"/>
      <c r="L96" s="20"/>
      <c r="M96" s="20"/>
      <c r="N96" s="20"/>
      <c r="O96" s="20"/>
      <c r="P96" s="20"/>
      <c r="Q96" s="20"/>
      <c r="R96" s="44"/>
      <c r="S96" s="20"/>
      <c r="T96" s="20"/>
      <c r="U96" s="20"/>
      <c r="V96" s="20"/>
      <c r="W96" s="20"/>
      <c r="X96" s="20"/>
      <c r="Y96" s="20"/>
      <c r="Z96" s="20"/>
      <c r="AA96" s="20"/>
      <c r="AB96" s="20"/>
      <c r="AC96" s="20"/>
      <c r="AD96" s="20"/>
    </row>
    <row r="97" spans="1:30">
      <c r="A97" s="20"/>
      <c r="B97" s="20"/>
      <c r="C97" s="20"/>
      <c r="D97" s="20"/>
      <c r="E97" s="20"/>
      <c r="F97" s="20"/>
      <c r="G97" s="20"/>
      <c r="H97" s="20"/>
      <c r="I97" s="20"/>
      <c r="J97" s="20"/>
      <c r="K97" s="20"/>
      <c r="L97" s="20"/>
      <c r="M97" s="20"/>
      <c r="N97" s="20"/>
      <c r="O97" s="20"/>
      <c r="P97" s="20"/>
      <c r="Q97" s="20"/>
      <c r="R97" s="44"/>
      <c r="S97" s="20"/>
      <c r="T97" s="20"/>
      <c r="U97" s="20"/>
      <c r="V97" s="20"/>
      <c r="W97" s="20"/>
      <c r="X97" s="20"/>
      <c r="Y97" s="20"/>
      <c r="Z97" s="20"/>
      <c r="AA97" s="20"/>
      <c r="AB97" s="20"/>
      <c r="AC97" s="20"/>
      <c r="AD97" s="20"/>
    </row>
    <row r="98" spans="1:30">
      <c r="A98" s="20"/>
      <c r="B98" s="20"/>
      <c r="C98" s="20"/>
      <c r="D98" s="20"/>
      <c r="E98" s="20"/>
      <c r="F98" s="20"/>
      <c r="G98" s="20"/>
      <c r="H98" s="20"/>
      <c r="I98" s="20"/>
      <c r="J98" s="20"/>
      <c r="K98" s="20"/>
      <c r="L98" s="20"/>
      <c r="M98" s="20"/>
      <c r="N98" s="20"/>
      <c r="O98" s="20"/>
      <c r="P98" s="20"/>
      <c r="Q98" s="20"/>
      <c r="R98" s="44"/>
      <c r="S98" s="20"/>
      <c r="T98" s="20"/>
      <c r="U98" s="20"/>
      <c r="V98" s="20"/>
      <c r="W98" s="20"/>
      <c r="X98" s="20"/>
      <c r="Y98" s="20"/>
      <c r="Z98" s="20"/>
      <c r="AA98" s="20"/>
      <c r="AB98" s="20"/>
      <c r="AC98" s="20"/>
      <c r="AD98" s="20"/>
    </row>
    <row r="99" spans="1:30">
      <c r="A99" s="20"/>
      <c r="B99" s="20"/>
      <c r="C99" s="20"/>
      <c r="D99" s="20"/>
      <c r="E99" s="20"/>
      <c r="F99" s="20"/>
      <c r="G99" s="20"/>
      <c r="H99" s="20"/>
      <c r="I99" s="20"/>
      <c r="J99" s="20"/>
      <c r="K99" s="20"/>
      <c r="L99" s="20"/>
      <c r="M99" s="20"/>
      <c r="N99" s="20"/>
      <c r="O99" s="20"/>
      <c r="P99" s="20"/>
      <c r="Q99" s="20"/>
      <c r="R99" s="44"/>
      <c r="S99" s="20"/>
      <c r="T99" s="20"/>
      <c r="U99" s="20"/>
      <c r="V99" s="20"/>
      <c r="W99" s="20"/>
      <c r="X99" s="20"/>
      <c r="Y99" s="20"/>
      <c r="Z99" s="20"/>
      <c r="AA99" s="20"/>
      <c r="AB99" s="20"/>
      <c r="AC99" s="20"/>
      <c r="AD99" s="20"/>
    </row>
    <row r="100" spans="1:30">
      <c r="A100" s="20"/>
      <c r="B100" s="20"/>
      <c r="C100" s="20"/>
      <c r="D100" s="20"/>
      <c r="E100" s="20"/>
      <c r="F100" s="20"/>
      <c r="G100" s="20"/>
      <c r="H100" s="20"/>
      <c r="I100" s="20"/>
      <c r="J100" s="20"/>
      <c r="K100" s="20"/>
      <c r="L100" s="20"/>
      <c r="M100" s="20"/>
      <c r="N100" s="20"/>
      <c r="O100" s="20"/>
      <c r="P100" s="20"/>
      <c r="Q100" s="20"/>
      <c r="R100" s="44"/>
      <c r="S100" s="20"/>
      <c r="T100" s="20"/>
      <c r="U100" s="20"/>
      <c r="V100" s="20"/>
      <c r="W100" s="20"/>
      <c r="X100" s="20"/>
      <c r="Y100" s="20"/>
      <c r="Z100" s="20"/>
      <c r="AA100" s="20"/>
      <c r="AB100" s="20"/>
      <c r="AC100" s="20"/>
      <c r="AD100" s="20"/>
    </row>
    <row r="101" spans="1:30">
      <c r="A101" s="20"/>
      <c r="B101" s="20"/>
      <c r="C101" s="20"/>
      <c r="D101" s="20"/>
      <c r="E101" s="20"/>
      <c r="F101" s="20"/>
      <c r="G101" s="20"/>
      <c r="H101" s="20"/>
      <c r="I101" s="20"/>
      <c r="J101" s="20"/>
      <c r="K101" s="20"/>
      <c r="L101" s="20"/>
      <c r="M101" s="20"/>
      <c r="N101" s="20"/>
      <c r="O101" s="20"/>
      <c r="P101" s="20"/>
      <c r="Q101" s="20"/>
      <c r="R101" s="44"/>
      <c r="S101" s="20"/>
      <c r="T101" s="20"/>
      <c r="U101" s="20"/>
      <c r="V101" s="20"/>
      <c r="W101" s="20"/>
      <c r="X101" s="20"/>
      <c r="Y101" s="20"/>
      <c r="Z101" s="20"/>
      <c r="AA101" s="20"/>
      <c r="AB101" s="20"/>
      <c r="AC101" s="20"/>
      <c r="AD101" s="20"/>
    </row>
    <row r="102" spans="1:30">
      <c r="A102" s="20"/>
      <c r="B102" s="20"/>
      <c r="C102" s="20"/>
      <c r="D102" s="20"/>
      <c r="E102" s="20"/>
      <c r="F102" s="20"/>
      <c r="G102" s="20"/>
      <c r="H102" s="20"/>
      <c r="I102" s="20"/>
      <c r="J102" s="20"/>
      <c r="K102" s="20"/>
      <c r="L102" s="20"/>
      <c r="M102" s="20"/>
      <c r="N102" s="20"/>
      <c r="O102" s="20"/>
      <c r="P102" s="20"/>
      <c r="Q102" s="20"/>
      <c r="R102" s="44"/>
      <c r="S102" s="20"/>
      <c r="T102" s="20"/>
      <c r="U102" s="20"/>
      <c r="V102" s="20"/>
      <c r="W102" s="20"/>
      <c r="X102" s="20"/>
      <c r="Y102" s="20"/>
      <c r="Z102" s="20"/>
      <c r="AA102" s="20"/>
      <c r="AB102" s="20"/>
      <c r="AC102" s="20"/>
      <c r="AD102" s="20"/>
    </row>
    <row r="103" spans="1:30">
      <c r="A103" s="20"/>
      <c r="B103" s="20"/>
      <c r="C103" s="20"/>
      <c r="D103" s="20"/>
      <c r="E103" s="20"/>
      <c r="F103" s="20"/>
      <c r="G103" s="20"/>
      <c r="H103" s="20"/>
      <c r="I103" s="20"/>
      <c r="J103" s="20"/>
      <c r="K103" s="20"/>
      <c r="L103" s="20"/>
      <c r="M103" s="20"/>
      <c r="N103" s="20"/>
      <c r="O103" s="20"/>
      <c r="P103" s="20"/>
      <c r="Q103" s="20"/>
      <c r="R103" s="44"/>
      <c r="S103" s="20"/>
      <c r="T103" s="20"/>
      <c r="U103" s="20"/>
      <c r="V103" s="20"/>
      <c r="W103" s="20"/>
      <c r="X103" s="20"/>
      <c r="Y103" s="20"/>
      <c r="Z103" s="20"/>
      <c r="AA103" s="20"/>
      <c r="AB103" s="20"/>
      <c r="AC103" s="20"/>
      <c r="AD103" s="20"/>
    </row>
    <row r="104" spans="1:30">
      <c r="A104" s="20"/>
      <c r="B104" s="20"/>
      <c r="C104" s="20"/>
      <c r="D104" s="20"/>
      <c r="E104" s="20"/>
      <c r="F104" s="20"/>
      <c r="G104" s="20"/>
      <c r="H104" s="20"/>
      <c r="I104" s="20"/>
      <c r="J104" s="20"/>
      <c r="K104" s="20"/>
      <c r="L104" s="20"/>
      <c r="M104" s="20"/>
      <c r="N104" s="20"/>
      <c r="O104" s="20"/>
      <c r="P104" s="20"/>
      <c r="Q104" s="20"/>
      <c r="R104" s="44"/>
      <c r="S104" s="20"/>
      <c r="T104" s="20"/>
      <c r="U104" s="20"/>
      <c r="V104" s="20"/>
      <c r="W104" s="20"/>
      <c r="X104" s="20"/>
      <c r="Y104" s="20"/>
      <c r="Z104" s="20"/>
      <c r="AA104" s="20"/>
      <c r="AB104" s="20"/>
      <c r="AC104" s="20"/>
      <c r="AD104" s="20"/>
    </row>
  </sheetData>
  <mergeCells count="82">
    <mergeCell ref="A63:O63"/>
    <mergeCell ref="M54:O54"/>
    <mergeCell ref="F49:G49"/>
    <mergeCell ref="A61:O61"/>
    <mergeCell ref="A62:F62"/>
    <mergeCell ref="N62:O62"/>
    <mergeCell ref="G62:L62"/>
    <mergeCell ref="N60:O60"/>
    <mergeCell ref="D50:E50"/>
    <mergeCell ref="G60:L60"/>
    <mergeCell ref="A60:F60"/>
    <mergeCell ref="I52:K52"/>
    <mergeCell ref="F52:G52"/>
    <mergeCell ref="I49:K49"/>
    <mergeCell ref="M55:O55"/>
    <mergeCell ref="D55:E55"/>
    <mergeCell ref="C35:O35"/>
    <mergeCell ref="D26:E26"/>
    <mergeCell ref="F27:K27"/>
    <mergeCell ref="B28:C28"/>
    <mergeCell ref="D28:E28"/>
    <mergeCell ref="F26:K26"/>
    <mergeCell ref="B11:O11"/>
    <mergeCell ref="B12:O12"/>
    <mergeCell ref="B13:O13"/>
    <mergeCell ref="D25:E25"/>
    <mergeCell ref="D24:E24"/>
    <mergeCell ref="B17:O17"/>
    <mergeCell ref="N24:O24"/>
    <mergeCell ref="E19:I19"/>
    <mergeCell ref="F24:K24"/>
    <mergeCell ref="F25:K25"/>
    <mergeCell ref="B24:C24"/>
    <mergeCell ref="N25:O25"/>
    <mergeCell ref="B25:C25"/>
    <mergeCell ref="H2:J2"/>
    <mergeCell ref="M2:O2"/>
    <mergeCell ref="B9:O9"/>
    <mergeCell ref="B10:O10"/>
    <mergeCell ref="H3:J3"/>
    <mergeCell ref="M3:O3"/>
    <mergeCell ref="H4:J4"/>
    <mergeCell ref="M4:O4"/>
    <mergeCell ref="F55:G55"/>
    <mergeCell ref="D34:O34"/>
    <mergeCell ref="E21:I21"/>
    <mergeCell ref="E22:I22"/>
    <mergeCell ref="L22:M22"/>
    <mergeCell ref="F28:K28"/>
    <mergeCell ref="B32:O32"/>
    <mergeCell ref="B26:C26"/>
    <mergeCell ref="B27:C27"/>
    <mergeCell ref="B45:O45"/>
    <mergeCell ref="D49:E49"/>
    <mergeCell ref="N27:O27"/>
    <mergeCell ref="B46:O46"/>
    <mergeCell ref="D27:E27"/>
    <mergeCell ref="N28:O28"/>
    <mergeCell ref="N26:O26"/>
    <mergeCell ref="I53:K53"/>
    <mergeCell ref="D53:E53"/>
    <mergeCell ref="F50:G50"/>
    <mergeCell ref="I50:K50"/>
    <mergeCell ref="D51:E51"/>
    <mergeCell ref="F51:G51"/>
    <mergeCell ref="I51:K51"/>
    <mergeCell ref="C47:O47"/>
    <mergeCell ref="D52:E52"/>
    <mergeCell ref="A69:O69"/>
    <mergeCell ref="A64:F64"/>
    <mergeCell ref="A65:O65"/>
    <mergeCell ref="A66:F66"/>
    <mergeCell ref="A67:O67"/>
    <mergeCell ref="N68:O68"/>
    <mergeCell ref="A68:F68"/>
    <mergeCell ref="G66:L66"/>
    <mergeCell ref="N64:O64"/>
    <mergeCell ref="G64:L64"/>
    <mergeCell ref="G68:L68"/>
    <mergeCell ref="N66:O66"/>
    <mergeCell ref="I55:K55"/>
    <mergeCell ref="F53:G53"/>
  </mergeCells>
  <phoneticPr fontId="11" type="noConversion"/>
  <conditionalFormatting sqref="C38:N41">
    <cfRule type="cellIs" dxfId="39" priority="4" operator="equal">
      <formula>0</formula>
    </cfRule>
  </conditionalFormatting>
  <conditionalFormatting sqref="I50:K54">
    <cfRule type="expression" dxfId="38" priority="2">
      <formula>LEFT(I50,3)="SEE"</formula>
    </cfRule>
  </conditionalFormatting>
  <conditionalFormatting sqref="O52:R52">
    <cfRule type="expression" dxfId="37" priority="1">
      <formula>$L$22=""</formula>
    </cfRule>
  </conditionalFormatting>
  <dataValidations count="8">
    <dataValidation type="decimal" allowBlank="1" showInputMessage="1" showErrorMessage="1" sqref="C38:N41 D50:D54" xr:uid="{00000000-0002-0000-0000-000000000000}">
      <formula1>0</formula1>
      <formula2>100000</formula2>
    </dataValidation>
    <dataValidation type="date" operator="greaterThan" allowBlank="1" showInputMessage="1" showErrorMessage="1" sqref="L25:M28" xr:uid="{00000000-0002-0000-0000-000001000000}">
      <formula1>1</formula1>
    </dataValidation>
    <dataValidation type="date" allowBlank="1" showInputMessage="1" showErrorMessage="1" sqref="H6" xr:uid="{00000000-0002-0000-0000-000002000000}">
      <formula1>39814</formula1>
      <formula2>47848</formula2>
    </dataValidation>
    <dataValidation type="list" allowBlank="1" showInputMessage="1" showErrorMessage="1" sqref="H5" xr:uid="{00000000-0002-0000-0000-000003000000}">
      <formula1>"Yes,No"</formula1>
    </dataValidation>
    <dataValidation type="decimal" allowBlank="1" showInputMessage="1" showErrorMessage="1" sqref="N25:O28" xr:uid="{00000000-0002-0000-0000-000004000000}">
      <formula1>0</formula1>
      <formula2>10000</formula2>
    </dataValidation>
    <dataValidation type="date" allowBlank="1" showInputMessage="1" showErrorMessage="1" sqref="H2:J2" xr:uid="{00000000-0002-0000-0000-000005000000}">
      <formula1>1</formula1>
      <formula2>47848</formula2>
    </dataValidation>
    <dataValidation type="list" allowBlank="1" showInputMessage="1" showErrorMessage="1" sqref="C34" xr:uid="{00000000-0002-0000-0000-000006000000}">
      <formula1>" ,YES, NO"</formula1>
    </dataValidation>
    <dataValidation type="list" allowBlank="1" showInputMessage="1" showErrorMessage="1" sqref="H48" xr:uid="{00000000-0002-0000-0000-000007000000}">
      <formula1>"Yes, No"</formula1>
    </dataValidation>
  </dataValidations>
  <printOptions horizontalCentered="1"/>
  <pageMargins left="0.75" right="0.75" top="0.75" bottom="0.5" header="0.5" footer="0.5"/>
  <pageSetup scale="81" fitToHeight="4" orientation="landscape" cellComments="asDisplayed" r:id="rId1"/>
  <headerFooter alignWithMargins="0">
    <oddHeader>&amp;C&amp;"Arial,Bold"&amp;16Back Benefit Calculation and Approval Form</oddHeader>
    <oddFooter>Page &amp;P of &amp;N</oddFooter>
  </headerFooter>
  <rowBreaks count="1" manualBreakCount="1">
    <brk id="42" max="14"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'Data Validation'!$J$5:$J$10</xm:f>
          </x14:formula1>
          <xm:sqref>B25:C28</xm:sqref>
        </x14:dataValidation>
        <x14:dataValidation type="list" allowBlank="1" showInputMessage="1" showErrorMessage="1" xr:uid="{00000000-0002-0000-0000-000009000000}">
          <x14:formula1>
            <xm:f>'Data Validation'!$H$5:$H$7</xm:f>
          </x14:formula1>
          <xm:sqref>E19:I19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60"/>
  <sheetViews>
    <sheetView zoomScale="70" zoomScaleNormal="70" workbookViewId="0">
      <pane ySplit="3" topLeftCell="A103" activePane="bottomLeft" state="frozen"/>
      <selection pane="bottomLeft" activeCell="M125" sqref="M125"/>
    </sheetView>
  </sheetViews>
  <sheetFormatPr defaultRowHeight="12.75"/>
  <cols>
    <col min="1" max="1" width="20.42578125" customWidth="1"/>
    <col min="2" max="2" width="6.85546875" customWidth="1"/>
    <col min="3" max="3" width="12.85546875" customWidth="1"/>
    <col min="4" max="4" width="10.140625" bestFit="1" customWidth="1"/>
    <col min="5" max="5" width="6.85546875" customWidth="1"/>
    <col min="6" max="6" width="28.140625" bestFit="1" customWidth="1"/>
    <col min="7" max="7" width="10.7109375" customWidth="1"/>
    <col min="8" max="8" width="11.7109375" customWidth="1"/>
    <col min="9" max="9" width="7.28515625" customWidth="1"/>
    <col min="10" max="10" width="11.5703125" customWidth="1"/>
    <col min="11" max="11" width="10.5703125" bestFit="1" customWidth="1"/>
    <col min="12" max="12" width="13.5703125" customWidth="1"/>
    <col min="13" max="13" width="12.5703125" customWidth="1"/>
    <col min="14" max="14" width="12.42578125" customWidth="1"/>
    <col min="15" max="15" width="12.140625" customWidth="1"/>
    <col min="16" max="16" width="10.28515625" customWidth="1"/>
    <col min="17" max="17" width="14.5703125" bestFit="1" customWidth="1"/>
    <col min="18" max="18" width="14.7109375" bestFit="1" customWidth="1"/>
  </cols>
  <sheetData>
    <row r="1" spans="1:18">
      <c r="A1" s="70" t="s">
        <v>86</v>
      </c>
      <c r="B1" s="71"/>
      <c r="C1" s="71"/>
      <c r="D1" s="71"/>
      <c r="E1" s="71"/>
      <c r="F1" s="71"/>
      <c r="G1" s="71"/>
      <c r="H1" s="71"/>
      <c r="I1" s="71"/>
      <c r="J1" s="71"/>
      <c r="K1" s="71"/>
      <c r="L1" s="71"/>
      <c r="M1" s="71"/>
      <c r="N1" s="71"/>
      <c r="O1" s="71"/>
      <c r="P1" s="71"/>
      <c r="Q1" s="71"/>
      <c r="R1" s="71"/>
    </row>
    <row r="2" spans="1:18">
      <c r="A2" s="70"/>
      <c r="B2" s="71"/>
      <c r="C2" s="71"/>
      <c r="D2" s="71"/>
      <c r="E2" s="71"/>
      <c r="F2" s="71"/>
      <c r="G2" s="71"/>
      <c r="H2" s="71"/>
      <c r="I2" s="71"/>
      <c r="J2" s="71"/>
      <c r="K2" s="71"/>
      <c r="L2" s="71"/>
      <c r="M2" s="71"/>
      <c r="N2" s="71"/>
      <c r="O2" s="71"/>
      <c r="P2" s="71"/>
      <c r="Q2" s="71"/>
      <c r="R2" s="71"/>
    </row>
    <row r="3" spans="1:18" ht="13.5" thickBot="1">
      <c r="A3" s="46" t="s">
        <v>66</v>
      </c>
      <c r="B3" s="46" t="s">
        <v>67</v>
      </c>
      <c r="C3" s="46" t="s">
        <v>62</v>
      </c>
      <c r="D3" s="46" t="s">
        <v>68</v>
      </c>
      <c r="E3" s="46" t="s">
        <v>69</v>
      </c>
      <c r="F3" s="46" t="s">
        <v>70</v>
      </c>
      <c r="G3" s="46" t="s">
        <v>71</v>
      </c>
      <c r="H3" s="46" t="s">
        <v>39</v>
      </c>
      <c r="I3" s="46" t="s">
        <v>72</v>
      </c>
      <c r="J3" s="46" t="s">
        <v>73</v>
      </c>
      <c r="K3" s="46" t="s">
        <v>74</v>
      </c>
      <c r="L3" s="46" t="s">
        <v>75</v>
      </c>
      <c r="M3" s="46" t="s">
        <v>76</v>
      </c>
      <c r="N3" s="46" t="s">
        <v>77</v>
      </c>
      <c r="O3" s="46" t="s">
        <v>78</v>
      </c>
      <c r="P3" s="46" t="s">
        <v>81</v>
      </c>
      <c r="Q3" s="46" t="s">
        <v>82</v>
      </c>
      <c r="R3" s="46" t="s">
        <v>97</v>
      </c>
    </row>
    <row r="4" spans="1:18" s="45" customFormat="1" ht="13.5" thickTop="1">
      <c r="D4" s="116"/>
      <c r="G4" s="117"/>
      <c r="J4" s="117"/>
      <c r="K4" s="118"/>
    </row>
    <row r="5" spans="1:18">
      <c r="A5" s="45"/>
      <c r="B5" s="45"/>
      <c r="C5" s="45"/>
      <c r="D5" s="116"/>
      <c r="E5" s="45"/>
      <c r="F5" s="45"/>
      <c r="G5" s="117"/>
      <c r="H5" s="45"/>
      <c r="I5" s="45"/>
      <c r="J5" s="117"/>
      <c r="K5" s="118"/>
      <c r="L5" s="45"/>
      <c r="M5" s="45"/>
      <c r="N5" s="45"/>
      <c r="O5" s="45"/>
      <c r="P5" s="45"/>
      <c r="Q5" s="45"/>
      <c r="R5" s="45"/>
    </row>
    <row r="6" spans="1:18">
      <c r="A6" s="45"/>
      <c r="B6" s="45"/>
      <c r="C6" s="45"/>
      <c r="D6" s="116"/>
      <c r="E6" s="45"/>
      <c r="F6" s="45"/>
      <c r="G6" s="117"/>
      <c r="H6" s="45"/>
      <c r="I6" s="45"/>
      <c r="J6" s="117"/>
      <c r="K6" s="118"/>
      <c r="L6" s="45"/>
      <c r="M6" s="45"/>
      <c r="N6" s="45"/>
      <c r="O6" s="45"/>
      <c r="P6" s="45"/>
      <c r="Q6" s="45"/>
      <c r="R6" s="45"/>
    </row>
    <row r="7" spans="1:18">
      <c r="A7" s="45"/>
      <c r="B7" s="45"/>
      <c r="C7" s="45"/>
      <c r="D7" s="116"/>
      <c r="E7" s="45"/>
      <c r="F7" s="45"/>
      <c r="G7" s="117"/>
      <c r="H7" s="45"/>
      <c r="I7" s="45"/>
      <c r="J7" s="117"/>
      <c r="K7" s="118"/>
      <c r="L7" s="45"/>
      <c r="M7" s="45"/>
      <c r="N7" s="45"/>
      <c r="O7" s="45"/>
      <c r="P7" s="45"/>
      <c r="Q7" s="45"/>
      <c r="R7" s="45"/>
    </row>
    <row r="8" spans="1:18">
      <c r="A8" s="45"/>
      <c r="B8" s="45"/>
      <c r="C8" s="45"/>
      <c r="D8" s="116"/>
      <c r="E8" s="45"/>
      <c r="F8" s="45"/>
      <c r="G8" s="117"/>
      <c r="H8" s="45"/>
      <c r="I8" s="45"/>
      <c r="J8" s="117"/>
      <c r="K8" s="118"/>
      <c r="L8" s="45"/>
      <c r="M8" s="45"/>
      <c r="N8" s="45"/>
      <c r="O8" s="45"/>
      <c r="P8" s="45"/>
      <c r="Q8" s="45"/>
      <c r="R8" s="45"/>
    </row>
    <row r="9" spans="1:18">
      <c r="A9" s="45"/>
      <c r="B9" s="45"/>
      <c r="C9" s="45"/>
      <c r="D9" s="116"/>
      <c r="E9" s="45"/>
      <c r="F9" s="45"/>
      <c r="G9" s="117"/>
      <c r="H9" s="45"/>
      <c r="I9" s="45"/>
      <c r="J9" s="117"/>
      <c r="K9" s="118"/>
      <c r="L9" s="45"/>
      <c r="M9" s="45"/>
      <c r="N9" s="45"/>
      <c r="O9" s="45"/>
      <c r="P9" s="45"/>
      <c r="Q9" s="45"/>
      <c r="R9" s="45"/>
    </row>
    <row r="10" spans="1:18">
      <c r="A10" s="45"/>
      <c r="B10" s="45"/>
      <c r="C10" s="45"/>
      <c r="D10" s="116"/>
      <c r="E10" s="45"/>
      <c r="F10" s="45"/>
      <c r="G10" s="117"/>
      <c r="H10" s="45"/>
      <c r="I10" s="45"/>
      <c r="J10" s="117"/>
      <c r="K10" s="118"/>
      <c r="L10" s="45"/>
      <c r="M10" s="45"/>
      <c r="N10" s="45"/>
      <c r="O10" s="45"/>
      <c r="P10" s="45"/>
      <c r="Q10" s="45"/>
      <c r="R10" s="45"/>
    </row>
    <row r="11" spans="1:18">
      <c r="A11" s="45"/>
      <c r="B11" s="45"/>
      <c r="C11" s="45"/>
      <c r="D11" s="116"/>
      <c r="E11" s="45"/>
      <c r="F11" s="45"/>
      <c r="G11" s="117"/>
      <c r="H11" s="45"/>
      <c r="I11" s="45"/>
      <c r="J11" s="117"/>
      <c r="K11" s="118"/>
      <c r="L11" s="45"/>
      <c r="M11" s="45"/>
      <c r="N11" s="45"/>
      <c r="O11" s="45"/>
      <c r="P11" s="45"/>
      <c r="Q11" s="45"/>
      <c r="R11" s="45"/>
    </row>
    <row r="12" spans="1:18">
      <c r="A12" s="45"/>
      <c r="B12" s="45"/>
      <c r="C12" s="45"/>
      <c r="D12" s="116"/>
      <c r="E12" s="45"/>
      <c r="F12" s="45"/>
      <c r="G12" s="117"/>
      <c r="H12" s="45"/>
      <c r="I12" s="45"/>
      <c r="J12" s="117"/>
      <c r="K12" s="118"/>
      <c r="L12" s="45"/>
      <c r="M12" s="45"/>
      <c r="N12" s="45"/>
      <c r="O12" s="45"/>
      <c r="P12" s="45"/>
      <c r="Q12" s="45"/>
      <c r="R12" s="45"/>
    </row>
    <row r="13" spans="1:18">
      <c r="A13" s="45"/>
      <c r="B13" s="45"/>
      <c r="C13" s="45"/>
      <c r="D13" s="116"/>
      <c r="E13" s="45"/>
      <c r="F13" s="45"/>
      <c r="G13" s="117"/>
      <c r="H13" s="45"/>
      <c r="I13" s="45"/>
      <c r="J13" s="117"/>
      <c r="K13" s="118"/>
      <c r="L13" s="45"/>
      <c r="M13" s="45"/>
      <c r="N13" s="45"/>
      <c r="O13" s="45"/>
      <c r="P13" s="45"/>
      <c r="Q13" s="45"/>
      <c r="R13" s="45"/>
    </row>
    <row r="14" spans="1:18">
      <c r="A14" s="45"/>
      <c r="B14" s="45"/>
      <c r="C14" s="45"/>
      <c r="D14" s="116"/>
      <c r="E14" s="45"/>
      <c r="F14" s="45"/>
      <c r="G14" s="117"/>
      <c r="H14" s="45"/>
      <c r="I14" s="45"/>
      <c r="J14" s="117"/>
      <c r="K14" s="118"/>
      <c r="L14" s="45"/>
      <c r="M14" s="45"/>
      <c r="N14" s="45"/>
      <c r="O14" s="45"/>
      <c r="P14" s="45"/>
      <c r="Q14" s="45"/>
      <c r="R14" s="45"/>
    </row>
    <row r="15" spans="1:18">
      <c r="A15" s="45"/>
      <c r="B15" s="45"/>
      <c r="C15" s="45"/>
      <c r="D15" s="116"/>
      <c r="E15" s="45"/>
      <c r="F15" s="45"/>
      <c r="G15" s="117"/>
      <c r="H15" s="45"/>
      <c r="I15" s="45"/>
      <c r="J15" s="117"/>
      <c r="K15" s="118"/>
      <c r="L15" s="45"/>
      <c r="M15" s="45"/>
      <c r="N15" s="45"/>
      <c r="O15" s="45"/>
      <c r="P15" s="45"/>
      <c r="Q15" s="45"/>
      <c r="R15" s="45"/>
    </row>
    <row r="16" spans="1:18">
      <c r="A16" s="45"/>
      <c r="B16" s="45"/>
      <c r="C16" s="45"/>
      <c r="D16" s="116"/>
      <c r="E16" s="45"/>
      <c r="F16" s="45"/>
      <c r="G16" s="117"/>
      <c r="H16" s="45"/>
      <c r="I16" s="45"/>
      <c r="J16" s="117"/>
      <c r="K16" s="118"/>
      <c r="L16" s="45"/>
      <c r="M16" s="45"/>
      <c r="N16" s="45"/>
      <c r="O16" s="45"/>
      <c r="P16" s="45"/>
      <c r="Q16" s="45"/>
      <c r="R16" s="45"/>
    </row>
    <row r="17" spans="1:18">
      <c r="A17" s="45"/>
      <c r="B17" s="45"/>
      <c r="C17" s="45"/>
      <c r="D17" s="116"/>
      <c r="E17" s="45"/>
      <c r="F17" s="45"/>
      <c r="G17" s="117"/>
      <c r="H17" s="45"/>
      <c r="I17" s="45"/>
      <c r="J17" s="117"/>
      <c r="K17" s="118"/>
      <c r="L17" s="45"/>
      <c r="M17" s="45"/>
      <c r="N17" s="45"/>
      <c r="O17" s="45"/>
      <c r="P17" s="45"/>
      <c r="Q17" s="45"/>
      <c r="R17" s="45"/>
    </row>
    <row r="18" spans="1:18">
      <c r="A18" s="45"/>
      <c r="B18" s="45"/>
      <c r="C18" s="45"/>
      <c r="D18" s="116"/>
      <c r="E18" s="45"/>
      <c r="F18" s="45"/>
      <c r="G18" s="117"/>
      <c r="H18" s="45"/>
      <c r="I18" s="45"/>
      <c r="J18" s="117"/>
      <c r="K18" s="118"/>
      <c r="L18" s="45"/>
      <c r="M18" s="45"/>
      <c r="N18" s="45"/>
      <c r="O18" s="45"/>
      <c r="P18" s="45"/>
      <c r="Q18" s="45"/>
      <c r="R18" s="45"/>
    </row>
    <row r="19" spans="1:18">
      <c r="A19" s="45"/>
      <c r="B19" s="45"/>
      <c r="C19" s="45"/>
      <c r="D19" s="116"/>
      <c r="E19" s="45"/>
      <c r="F19" s="45"/>
      <c r="G19" s="117"/>
      <c r="H19" s="45"/>
      <c r="I19" s="45"/>
      <c r="J19" s="117"/>
      <c r="K19" s="118"/>
      <c r="L19" s="45"/>
      <c r="M19" s="45"/>
      <c r="N19" s="45"/>
      <c r="O19" s="45"/>
      <c r="P19" s="45"/>
      <c r="Q19" s="45"/>
      <c r="R19" s="45"/>
    </row>
    <row r="20" spans="1:18">
      <c r="A20" s="45"/>
      <c r="B20" s="45"/>
      <c r="C20" s="45"/>
      <c r="D20" s="116"/>
      <c r="E20" s="45"/>
      <c r="F20" s="45"/>
      <c r="G20" s="117"/>
      <c r="H20" s="45"/>
      <c r="I20" s="45"/>
      <c r="J20" s="117"/>
      <c r="K20" s="118"/>
      <c r="L20" s="45"/>
      <c r="M20" s="45"/>
      <c r="N20" s="45"/>
      <c r="O20" s="45"/>
      <c r="P20" s="45"/>
      <c r="Q20" s="45"/>
      <c r="R20" s="45"/>
    </row>
    <row r="21" spans="1:18">
      <c r="A21" s="45"/>
      <c r="B21" s="45"/>
      <c r="C21" s="45"/>
      <c r="D21" s="116"/>
      <c r="E21" s="45"/>
      <c r="F21" s="45"/>
      <c r="G21" s="117"/>
      <c r="H21" s="45"/>
      <c r="I21" s="45"/>
      <c r="J21" s="117"/>
      <c r="K21" s="118"/>
      <c r="L21" s="45"/>
      <c r="M21" s="45"/>
      <c r="N21" s="45"/>
      <c r="O21" s="45"/>
      <c r="P21" s="45"/>
      <c r="Q21" s="45"/>
      <c r="R21" s="45"/>
    </row>
    <row r="22" spans="1:18">
      <c r="A22" s="45"/>
      <c r="B22" s="45"/>
      <c r="C22" s="45"/>
      <c r="D22" s="116"/>
      <c r="E22" s="45"/>
      <c r="F22" s="45"/>
      <c r="G22" s="117"/>
      <c r="H22" s="45"/>
      <c r="I22" s="45"/>
      <c r="J22" s="117"/>
      <c r="K22" s="118"/>
      <c r="L22" s="45"/>
      <c r="M22" s="45"/>
      <c r="N22" s="45"/>
      <c r="O22" s="45"/>
      <c r="P22" s="45"/>
      <c r="Q22" s="45"/>
      <c r="R22" s="45"/>
    </row>
    <row r="23" spans="1:18">
      <c r="A23" s="45"/>
      <c r="B23" s="45"/>
      <c r="C23" s="45"/>
      <c r="D23" s="116"/>
      <c r="E23" s="45"/>
      <c r="F23" s="45"/>
      <c r="G23" s="117"/>
      <c r="H23" s="45"/>
      <c r="I23" s="45"/>
      <c r="J23" s="117"/>
      <c r="K23" s="118"/>
      <c r="L23" s="45"/>
      <c r="M23" s="45"/>
      <c r="N23" s="45"/>
      <c r="O23" s="45"/>
      <c r="P23" s="45"/>
      <c r="Q23" s="45"/>
      <c r="R23" s="45"/>
    </row>
    <row r="24" spans="1:18">
      <c r="A24" s="45"/>
      <c r="B24" s="45"/>
      <c r="C24" s="45"/>
      <c r="D24" s="116"/>
      <c r="E24" s="45"/>
      <c r="F24" s="45"/>
      <c r="G24" s="117"/>
      <c r="H24" s="45"/>
      <c r="I24" s="45"/>
      <c r="J24" s="117"/>
      <c r="K24" s="118"/>
      <c r="L24" s="45"/>
      <c r="M24" s="45"/>
      <c r="N24" s="45"/>
      <c r="O24" s="45"/>
      <c r="P24" s="45"/>
      <c r="Q24" s="45"/>
      <c r="R24" s="45"/>
    </row>
    <row r="25" spans="1:18">
      <c r="A25" s="45"/>
      <c r="B25" s="45"/>
      <c r="C25" s="45"/>
      <c r="D25" s="116"/>
      <c r="E25" s="45"/>
      <c r="F25" s="45"/>
      <c r="G25" s="117"/>
      <c r="H25" s="45"/>
      <c r="I25" s="45"/>
      <c r="J25" s="117"/>
      <c r="K25" s="118"/>
      <c r="L25" s="45"/>
      <c r="M25" s="45"/>
      <c r="N25" s="45"/>
      <c r="O25" s="45"/>
      <c r="P25" s="45"/>
      <c r="Q25" s="45"/>
      <c r="R25" s="45"/>
    </row>
    <row r="26" spans="1:18">
      <c r="A26" s="45"/>
      <c r="B26" s="45"/>
      <c r="C26" s="45"/>
      <c r="D26" s="116"/>
      <c r="E26" s="45"/>
      <c r="F26" s="45"/>
      <c r="G26" s="117"/>
      <c r="H26" s="45"/>
      <c r="I26" s="45"/>
      <c r="J26" s="117"/>
      <c r="K26" s="118"/>
      <c r="L26" s="45"/>
      <c r="M26" s="45"/>
      <c r="N26" s="45"/>
      <c r="O26" s="45"/>
      <c r="P26" s="45"/>
      <c r="Q26" s="45"/>
      <c r="R26" s="45"/>
    </row>
    <row r="27" spans="1:18">
      <c r="A27" s="45"/>
      <c r="B27" s="45"/>
      <c r="C27" s="45"/>
      <c r="D27" s="116"/>
      <c r="E27" s="45"/>
      <c r="F27" s="45"/>
      <c r="G27" s="117"/>
      <c r="H27" s="45"/>
      <c r="I27" s="45"/>
      <c r="J27" s="117"/>
      <c r="K27" s="118"/>
      <c r="L27" s="45"/>
      <c r="M27" s="45"/>
      <c r="N27" s="45"/>
      <c r="O27" s="45"/>
      <c r="P27" s="45"/>
      <c r="Q27" s="45"/>
      <c r="R27" s="45"/>
    </row>
    <row r="28" spans="1:18">
      <c r="A28" s="45"/>
      <c r="B28" s="45"/>
      <c r="C28" s="45"/>
      <c r="D28" s="116"/>
      <c r="E28" s="45"/>
      <c r="F28" s="45"/>
      <c r="G28" s="117"/>
      <c r="H28" s="45"/>
      <c r="I28" s="45"/>
      <c r="J28" s="117"/>
      <c r="K28" s="118"/>
      <c r="L28" s="45"/>
      <c r="M28" s="45"/>
      <c r="N28" s="45"/>
      <c r="O28" s="45"/>
      <c r="P28" s="45"/>
      <c r="Q28" s="45"/>
      <c r="R28" s="45"/>
    </row>
    <row r="29" spans="1:18">
      <c r="A29" s="45"/>
      <c r="B29" s="45"/>
      <c r="C29" s="45"/>
      <c r="D29" s="116"/>
      <c r="E29" s="45"/>
      <c r="F29" s="45"/>
      <c r="G29" s="117"/>
      <c r="H29" s="45"/>
      <c r="I29" s="45"/>
      <c r="J29" s="117"/>
      <c r="K29" s="118"/>
      <c r="L29" s="45"/>
      <c r="M29" s="45"/>
      <c r="N29" s="45"/>
      <c r="O29" s="45"/>
      <c r="P29" s="45"/>
      <c r="Q29" s="45"/>
      <c r="R29" s="45"/>
    </row>
    <row r="30" spans="1:18">
      <c r="A30" s="45"/>
      <c r="B30" s="45"/>
      <c r="C30" s="45"/>
      <c r="D30" s="116"/>
      <c r="E30" s="45"/>
      <c r="F30" s="45"/>
      <c r="G30" s="117"/>
      <c r="H30" s="45"/>
      <c r="I30" s="45"/>
      <c r="J30" s="117"/>
      <c r="K30" s="118"/>
      <c r="L30" s="45"/>
      <c r="M30" s="45"/>
      <c r="N30" s="45"/>
      <c r="O30" s="45"/>
      <c r="P30" s="45"/>
      <c r="Q30" s="45"/>
      <c r="R30" s="45"/>
    </row>
    <row r="31" spans="1:18">
      <c r="A31" s="45"/>
      <c r="B31" s="45"/>
      <c r="C31" s="45"/>
      <c r="D31" s="116"/>
      <c r="E31" s="45"/>
      <c r="F31" s="45"/>
      <c r="G31" s="117"/>
      <c r="H31" s="45"/>
      <c r="I31" s="45"/>
      <c r="J31" s="117"/>
      <c r="K31" s="118"/>
      <c r="L31" s="45"/>
      <c r="M31" s="45"/>
      <c r="N31" s="45"/>
      <c r="O31" s="45"/>
      <c r="P31" s="45"/>
      <c r="Q31" s="45"/>
      <c r="R31" s="45"/>
    </row>
    <row r="32" spans="1:18">
      <c r="A32" s="45"/>
      <c r="B32" s="45"/>
      <c r="C32" s="45"/>
      <c r="D32" s="116"/>
      <c r="E32" s="45"/>
      <c r="F32" s="45"/>
      <c r="G32" s="117"/>
      <c r="H32" s="45"/>
      <c r="I32" s="45"/>
      <c r="J32" s="117"/>
      <c r="K32" s="118"/>
      <c r="L32" s="45"/>
      <c r="M32" s="45"/>
      <c r="N32" s="45"/>
      <c r="O32" s="45"/>
      <c r="P32" s="45"/>
      <c r="Q32" s="45"/>
      <c r="R32" s="45"/>
    </row>
    <row r="33" spans="1:18">
      <c r="A33" s="45"/>
      <c r="B33" s="45"/>
      <c r="C33" s="45"/>
      <c r="D33" s="116"/>
      <c r="E33" s="45"/>
      <c r="F33" s="45"/>
      <c r="G33" s="117"/>
      <c r="H33" s="45"/>
      <c r="I33" s="45"/>
      <c r="J33" s="117"/>
      <c r="K33" s="118"/>
      <c r="L33" s="45"/>
      <c r="M33" s="45"/>
      <c r="N33" s="45"/>
      <c r="O33" s="45"/>
      <c r="P33" s="45"/>
      <c r="Q33" s="45"/>
      <c r="R33" s="45"/>
    </row>
    <row r="34" spans="1:18">
      <c r="A34" s="45"/>
      <c r="B34" s="45"/>
      <c r="C34" s="45"/>
      <c r="D34" s="116"/>
      <c r="E34" s="45"/>
      <c r="F34" s="45"/>
      <c r="G34" s="117"/>
      <c r="H34" s="45"/>
      <c r="I34" s="45"/>
      <c r="J34" s="117"/>
      <c r="K34" s="118"/>
      <c r="L34" s="45"/>
      <c r="M34" s="45"/>
      <c r="N34" s="45"/>
      <c r="O34" s="45"/>
      <c r="P34" s="45"/>
      <c r="Q34" s="45"/>
      <c r="R34" s="45"/>
    </row>
    <row r="35" spans="1:18">
      <c r="A35" s="45"/>
      <c r="B35" s="45"/>
      <c r="C35" s="45"/>
      <c r="D35" s="116"/>
      <c r="E35" s="45"/>
      <c r="F35" s="45"/>
      <c r="G35" s="117"/>
      <c r="H35" s="45"/>
      <c r="I35" s="45"/>
      <c r="J35" s="117"/>
      <c r="K35" s="118"/>
      <c r="L35" s="45"/>
      <c r="M35" s="45"/>
      <c r="N35" s="45"/>
      <c r="O35" s="45"/>
      <c r="P35" s="45"/>
      <c r="Q35" s="45"/>
      <c r="R35" s="45"/>
    </row>
    <row r="36" spans="1:18">
      <c r="A36" s="45"/>
      <c r="B36" s="45"/>
      <c r="C36" s="45"/>
      <c r="D36" s="116"/>
      <c r="E36" s="45"/>
      <c r="F36" s="45"/>
      <c r="G36" s="117"/>
      <c r="H36" s="45"/>
      <c r="I36" s="45"/>
      <c r="J36" s="117"/>
      <c r="K36" s="118"/>
      <c r="L36" s="45"/>
      <c r="M36" s="45"/>
      <c r="N36" s="45"/>
      <c r="O36" s="45"/>
      <c r="P36" s="45"/>
      <c r="Q36" s="45"/>
      <c r="R36" s="45"/>
    </row>
    <row r="37" spans="1:18">
      <c r="A37" s="45"/>
      <c r="B37" s="45"/>
      <c r="C37" s="45"/>
      <c r="D37" s="116"/>
      <c r="E37" s="45"/>
      <c r="F37" s="45"/>
      <c r="G37" s="117"/>
      <c r="H37" s="45"/>
      <c r="I37" s="45"/>
      <c r="J37" s="117"/>
      <c r="K37" s="118"/>
      <c r="L37" s="45"/>
      <c r="M37" s="45"/>
      <c r="N37" s="45"/>
      <c r="O37" s="45"/>
      <c r="P37" s="45"/>
      <c r="Q37" s="45"/>
      <c r="R37" s="45"/>
    </row>
    <row r="38" spans="1:18">
      <c r="A38" s="45"/>
      <c r="B38" s="45"/>
      <c r="C38" s="45"/>
      <c r="D38" s="116"/>
      <c r="E38" s="45"/>
      <c r="F38" s="45"/>
      <c r="G38" s="117"/>
      <c r="H38" s="45"/>
      <c r="I38" s="45"/>
      <c r="J38" s="117"/>
      <c r="K38" s="118"/>
      <c r="L38" s="45"/>
      <c r="M38" s="45"/>
      <c r="N38" s="45"/>
      <c r="O38" s="45"/>
      <c r="P38" s="45"/>
      <c r="Q38" s="45"/>
      <c r="R38" s="45"/>
    </row>
    <row r="39" spans="1:18">
      <c r="A39" s="45"/>
      <c r="B39" s="45"/>
      <c r="C39" s="45"/>
      <c r="D39" s="116"/>
      <c r="E39" s="45"/>
      <c r="F39" s="45"/>
      <c r="G39" s="117"/>
      <c r="H39" s="45"/>
      <c r="I39" s="45"/>
      <c r="J39" s="117"/>
      <c r="K39" s="118"/>
      <c r="L39" s="45"/>
      <c r="M39" s="45"/>
      <c r="N39" s="45"/>
      <c r="O39" s="45"/>
      <c r="P39" s="45"/>
      <c r="Q39" s="45"/>
      <c r="R39" s="45"/>
    </row>
    <row r="40" spans="1:18">
      <c r="A40" s="45"/>
      <c r="B40" s="45"/>
      <c r="C40" s="45"/>
      <c r="D40" s="116"/>
      <c r="E40" s="45"/>
      <c r="F40" s="45"/>
      <c r="G40" s="117"/>
      <c r="H40" s="45"/>
      <c r="I40" s="45"/>
      <c r="J40" s="117"/>
      <c r="K40" s="118"/>
      <c r="L40" s="45"/>
      <c r="M40" s="45"/>
      <c r="N40" s="45"/>
      <c r="O40" s="45"/>
      <c r="P40" s="45"/>
      <c r="Q40" s="45"/>
      <c r="R40" s="45"/>
    </row>
    <row r="41" spans="1:18">
      <c r="A41" s="45"/>
      <c r="B41" s="45"/>
      <c r="C41" s="45"/>
      <c r="D41" s="116"/>
      <c r="E41" s="45"/>
      <c r="F41" s="45"/>
      <c r="G41" s="117"/>
      <c r="H41" s="45"/>
      <c r="I41" s="45"/>
      <c r="J41" s="117"/>
      <c r="K41" s="118"/>
      <c r="L41" s="45"/>
      <c r="M41" s="45"/>
      <c r="N41" s="45"/>
      <c r="O41" s="45"/>
      <c r="P41" s="45"/>
      <c r="Q41" s="45"/>
      <c r="R41" s="45"/>
    </row>
    <row r="42" spans="1:18">
      <c r="A42" s="45"/>
      <c r="B42" s="45"/>
      <c r="C42" s="45"/>
      <c r="D42" s="116"/>
      <c r="E42" s="45"/>
      <c r="F42" s="45"/>
      <c r="G42" s="117"/>
      <c r="H42" s="45"/>
      <c r="I42" s="45"/>
      <c r="J42" s="117"/>
      <c r="K42" s="118"/>
      <c r="L42" s="45"/>
      <c r="M42" s="45"/>
      <c r="N42" s="45"/>
      <c r="O42" s="45"/>
      <c r="P42" s="45"/>
      <c r="Q42" s="45"/>
      <c r="R42" s="45"/>
    </row>
    <row r="43" spans="1:18">
      <c r="A43" s="45"/>
      <c r="B43" s="45"/>
      <c r="C43" s="45"/>
      <c r="D43" s="116"/>
      <c r="E43" s="45"/>
      <c r="F43" s="45"/>
      <c r="G43" s="117"/>
      <c r="H43" s="45"/>
      <c r="I43" s="45"/>
      <c r="J43" s="117"/>
      <c r="K43" s="118"/>
      <c r="L43" s="45"/>
      <c r="M43" s="45"/>
      <c r="N43" s="45"/>
      <c r="O43" s="45"/>
      <c r="P43" s="45"/>
      <c r="Q43" s="45"/>
      <c r="R43" s="45"/>
    </row>
    <row r="44" spans="1:18">
      <c r="A44" s="45"/>
      <c r="B44" s="45"/>
      <c r="C44" s="45"/>
      <c r="D44" s="116"/>
      <c r="E44" s="45"/>
      <c r="F44" s="45"/>
      <c r="G44" s="117"/>
      <c r="H44" s="45"/>
      <c r="I44" s="45"/>
      <c r="J44" s="117"/>
      <c r="K44" s="118"/>
      <c r="L44" s="45"/>
      <c r="M44" s="45"/>
      <c r="N44" s="45"/>
      <c r="O44" s="45"/>
      <c r="P44" s="45"/>
      <c r="Q44" s="45"/>
      <c r="R44" s="45"/>
    </row>
    <row r="45" spans="1:18">
      <c r="A45" s="45"/>
      <c r="B45" s="45"/>
      <c r="C45" s="45"/>
      <c r="D45" s="116"/>
      <c r="E45" s="45"/>
      <c r="F45" s="45"/>
      <c r="G45" s="117"/>
      <c r="H45" s="45"/>
      <c r="I45" s="45"/>
      <c r="J45" s="117"/>
      <c r="K45" s="118"/>
      <c r="L45" s="45"/>
      <c r="M45" s="45"/>
      <c r="N45" s="45"/>
      <c r="O45" s="45"/>
      <c r="P45" s="45"/>
      <c r="Q45" s="45"/>
      <c r="R45" s="45"/>
    </row>
    <row r="46" spans="1:18">
      <c r="A46" s="45"/>
      <c r="B46" s="45"/>
      <c r="C46" s="45"/>
      <c r="D46" s="116"/>
      <c r="E46" s="45"/>
      <c r="F46" s="45"/>
      <c r="G46" s="117"/>
      <c r="H46" s="45"/>
      <c r="I46" s="45"/>
      <c r="J46" s="117"/>
      <c r="K46" s="118"/>
      <c r="L46" s="45"/>
      <c r="M46" s="45"/>
      <c r="N46" s="45"/>
      <c r="O46" s="45"/>
      <c r="P46" s="45"/>
      <c r="Q46" s="45"/>
      <c r="R46" s="45"/>
    </row>
    <row r="47" spans="1:18">
      <c r="A47" s="45"/>
      <c r="B47" s="45"/>
      <c r="C47" s="45"/>
      <c r="D47" s="116"/>
      <c r="E47" s="45"/>
      <c r="F47" s="45"/>
      <c r="G47" s="117"/>
      <c r="H47" s="45"/>
      <c r="I47" s="45"/>
      <c r="J47" s="117"/>
      <c r="K47" s="118"/>
      <c r="L47" s="45"/>
      <c r="M47" s="45"/>
      <c r="N47" s="45"/>
      <c r="O47" s="45"/>
      <c r="P47" s="45"/>
      <c r="Q47" s="45"/>
      <c r="R47" s="45"/>
    </row>
    <row r="48" spans="1:18">
      <c r="A48" s="45"/>
      <c r="B48" s="45"/>
      <c r="C48" s="45"/>
      <c r="D48" s="116"/>
      <c r="E48" s="45"/>
      <c r="F48" s="45"/>
      <c r="G48" s="117"/>
      <c r="H48" s="45"/>
      <c r="I48" s="45"/>
      <c r="J48" s="117"/>
      <c r="K48" s="118"/>
      <c r="L48" s="45"/>
      <c r="M48" s="45"/>
      <c r="N48" s="45"/>
      <c r="O48" s="45"/>
      <c r="P48" s="45"/>
      <c r="Q48" s="45"/>
      <c r="R48" s="45"/>
    </row>
    <row r="49" spans="1:18">
      <c r="A49" s="45"/>
      <c r="B49" s="45"/>
      <c r="C49" s="45"/>
      <c r="D49" s="116"/>
      <c r="E49" s="45"/>
      <c r="F49" s="45"/>
      <c r="G49" s="117"/>
      <c r="H49" s="45"/>
      <c r="I49" s="45"/>
      <c r="J49" s="117"/>
      <c r="K49" s="118"/>
      <c r="L49" s="45"/>
      <c r="M49" s="45"/>
      <c r="N49" s="45"/>
      <c r="O49" s="45"/>
      <c r="P49" s="45"/>
      <c r="Q49" s="45"/>
      <c r="R49" s="45"/>
    </row>
    <row r="50" spans="1:18">
      <c r="A50" s="45"/>
      <c r="B50" s="45"/>
      <c r="C50" s="45"/>
      <c r="D50" s="116"/>
      <c r="E50" s="45"/>
      <c r="F50" s="45"/>
      <c r="G50" s="117"/>
      <c r="H50" s="45"/>
      <c r="I50" s="45"/>
      <c r="J50" s="117"/>
      <c r="K50" s="118"/>
      <c r="L50" s="45"/>
      <c r="M50" s="45"/>
      <c r="N50" s="45"/>
      <c r="O50" s="45"/>
      <c r="P50" s="45"/>
      <c r="Q50" s="45"/>
      <c r="R50" s="45"/>
    </row>
    <row r="51" spans="1:18">
      <c r="A51" s="45"/>
      <c r="B51" s="45"/>
      <c r="C51" s="45"/>
      <c r="D51" s="116"/>
      <c r="E51" s="45"/>
      <c r="F51" s="45"/>
      <c r="G51" s="117"/>
      <c r="H51" s="45"/>
      <c r="I51" s="45"/>
      <c r="J51" s="117"/>
      <c r="K51" s="118"/>
      <c r="L51" s="45"/>
      <c r="M51" s="45"/>
      <c r="N51" s="45"/>
      <c r="O51" s="45"/>
      <c r="P51" s="45"/>
      <c r="Q51" s="45"/>
      <c r="R51" s="45"/>
    </row>
    <row r="52" spans="1:18">
      <c r="A52" s="45"/>
      <c r="B52" s="45"/>
      <c r="C52" s="45"/>
      <c r="D52" s="116"/>
      <c r="E52" s="45"/>
      <c r="F52" s="45"/>
      <c r="G52" s="117"/>
      <c r="H52" s="45"/>
      <c r="I52" s="45"/>
      <c r="J52" s="117"/>
      <c r="K52" s="118"/>
      <c r="L52" s="45"/>
      <c r="M52" s="45"/>
      <c r="N52" s="45"/>
      <c r="O52" s="45"/>
      <c r="P52" s="45"/>
      <c r="Q52" s="45"/>
      <c r="R52" s="45"/>
    </row>
    <row r="53" spans="1:18">
      <c r="A53" s="45"/>
      <c r="B53" s="45"/>
      <c r="C53" s="45"/>
      <c r="D53" s="116"/>
      <c r="E53" s="45"/>
      <c r="F53" s="45"/>
      <c r="G53" s="117"/>
      <c r="H53" s="45"/>
      <c r="I53" s="45"/>
      <c r="J53" s="117"/>
      <c r="K53" s="118"/>
      <c r="L53" s="45"/>
      <c r="M53" s="45"/>
      <c r="N53" s="45"/>
      <c r="O53" s="45"/>
      <c r="P53" s="45"/>
      <c r="Q53" s="45"/>
      <c r="R53" s="45"/>
    </row>
    <row r="54" spans="1:18">
      <c r="A54" s="45"/>
      <c r="B54" s="45"/>
      <c r="C54" s="45"/>
      <c r="D54" s="116"/>
      <c r="E54" s="45"/>
      <c r="F54" s="45"/>
      <c r="G54" s="117"/>
      <c r="H54" s="45"/>
      <c r="I54" s="45"/>
      <c r="J54" s="117"/>
      <c r="K54" s="118"/>
      <c r="L54" s="45"/>
      <c r="M54" s="45"/>
      <c r="N54" s="45"/>
      <c r="O54" s="45"/>
      <c r="P54" s="45"/>
      <c r="Q54" s="45"/>
      <c r="R54" s="45"/>
    </row>
    <row r="55" spans="1:18">
      <c r="A55" s="45"/>
      <c r="B55" s="45"/>
      <c r="C55" s="45"/>
      <c r="D55" s="116"/>
      <c r="E55" s="45"/>
      <c r="F55" s="45"/>
      <c r="G55" s="117"/>
      <c r="H55" s="45"/>
      <c r="I55" s="45"/>
      <c r="J55" s="117"/>
      <c r="K55" s="118"/>
      <c r="L55" s="45"/>
      <c r="M55" s="45"/>
      <c r="N55" s="45"/>
      <c r="O55" s="45"/>
      <c r="P55" s="45"/>
      <c r="Q55" s="45"/>
      <c r="R55" s="45"/>
    </row>
    <row r="56" spans="1:18">
      <c r="A56" s="45"/>
      <c r="B56" s="45"/>
      <c r="C56" s="45"/>
      <c r="D56" s="116"/>
      <c r="E56" s="45"/>
      <c r="F56" s="45"/>
      <c r="G56" s="117"/>
      <c r="H56" s="45"/>
      <c r="I56" s="45"/>
      <c r="J56" s="117"/>
      <c r="K56" s="118"/>
      <c r="L56" s="45"/>
      <c r="M56" s="45"/>
      <c r="N56" s="45"/>
      <c r="O56" s="45"/>
      <c r="P56" s="45"/>
      <c r="Q56" s="45"/>
      <c r="R56" s="45"/>
    </row>
    <row r="57" spans="1:18">
      <c r="A57" s="45"/>
      <c r="B57" s="45"/>
      <c r="C57" s="45"/>
      <c r="D57" s="116"/>
      <c r="E57" s="45"/>
      <c r="F57" s="45"/>
      <c r="G57" s="117"/>
      <c r="H57" s="45"/>
      <c r="I57" s="45"/>
      <c r="J57" s="117"/>
      <c r="K57" s="118"/>
      <c r="L57" s="45"/>
      <c r="M57" s="45"/>
      <c r="N57" s="45"/>
      <c r="O57" s="45"/>
      <c r="P57" s="45"/>
      <c r="Q57" s="45"/>
      <c r="R57" s="45"/>
    </row>
    <row r="58" spans="1:18">
      <c r="A58" s="45"/>
      <c r="B58" s="45"/>
      <c r="C58" s="45"/>
      <c r="D58" s="116"/>
      <c r="E58" s="45"/>
      <c r="F58" s="45"/>
      <c r="G58" s="117"/>
      <c r="H58" s="45"/>
      <c r="I58" s="45"/>
      <c r="J58" s="117"/>
      <c r="K58" s="118"/>
      <c r="L58" s="45"/>
      <c r="M58" s="45"/>
      <c r="N58" s="45"/>
      <c r="O58" s="45"/>
      <c r="P58" s="45"/>
      <c r="Q58" s="45"/>
      <c r="R58" s="45"/>
    </row>
    <row r="59" spans="1:18">
      <c r="A59" s="45"/>
      <c r="B59" s="45"/>
      <c r="C59" s="45"/>
      <c r="D59" s="116"/>
      <c r="E59" s="45"/>
      <c r="F59" s="45"/>
      <c r="G59" s="117"/>
      <c r="H59" s="45"/>
      <c r="I59" s="45"/>
      <c r="J59" s="117"/>
      <c r="K59" s="118"/>
      <c r="L59" s="45"/>
      <c r="M59" s="45"/>
      <c r="N59" s="45"/>
      <c r="O59" s="45"/>
      <c r="P59" s="45"/>
      <c r="Q59" s="45"/>
      <c r="R59" s="45"/>
    </row>
    <row r="60" spans="1:18">
      <c r="A60" s="45"/>
      <c r="B60" s="45"/>
      <c r="C60" s="45"/>
      <c r="D60" s="116"/>
      <c r="E60" s="45"/>
      <c r="F60" s="45"/>
      <c r="G60" s="117"/>
      <c r="H60" s="45"/>
      <c r="I60" s="45"/>
      <c r="J60" s="117"/>
      <c r="K60" s="118"/>
      <c r="L60" s="45"/>
      <c r="M60" s="45"/>
      <c r="N60" s="45"/>
      <c r="O60" s="45"/>
      <c r="P60" s="45"/>
      <c r="Q60" s="45"/>
      <c r="R60" s="45"/>
    </row>
    <row r="61" spans="1:18">
      <c r="A61" s="45"/>
      <c r="B61" s="45"/>
      <c r="C61" s="45"/>
      <c r="D61" s="116"/>
      <c r="E61" s="45"/>
      <c r="F61" s="45"/>
      <c r="G61" s="117"/>
      <c r="H61" s="45"/>
      <c r="I61" s="45"/>
      <c r="J61" s="117"/>
      <c r="K61" s="118"/>
      <c r="L61" s="45"/>
      <c r="M61" s="45"/>
      <c r="N61" s="45"/>
      <c r="O61" s="45"/>
      <c r="P61" s="45"/>
      <c r="Q61" s="45"/>
      <c r="R61" s="45"/>
    </row>
    <row r="62" spans="1:18">
      <c r="A62" s="45"/>
      <c r="B62" s="45"/>
      <c r="C62" s="45"/>
      <c r="D62" s="116"/>
      <c r="E62" s="45"/>
      <c r="F62" s="45"/>
      <c r="G62" s="117"/>
      <c r="H62" s="45"/>
      <c r="I62" s="45"/>
      <c r="J62" s="117"/>
      <c r="K62" s="118"/>
      <c r="L62" s="45"/>
      <c r="M62" s="45"/>
      <c r="N62" s="45"/>
      <c r="O62" s="45"/>
      <c r="P62" s="45"/>
      <c r="Q62" s="45"/>
      <c r="R62" s="45"/>
    </row>
    <row r="63" spans="1:18">
      <c r="A63" s="45"/>
      <c r="B63" s="45"/>
      <c r="C63" s="45"/>
      <c r="D63" s="116"/>
      <c r="E63" s="45"/>
      <c r="F63" s="45"/>
      <c r="G63" s="117"/>
      <c r="H63" s="45"/>
      <c r="I63" s="45"/>
      <c r="J63" s="117"/>
      <c r="K63" s="118"/>
      <c r="L63" s="45"/>
      <c r="M63" s="45"/>
      <c r="N63" s="45"/>
      <c r="O63" s="45"/>
      <c r="P63" s="45"/>
      <c r="Q63" s="45"/>
      <c r="R63" s="45"/>
    </row>
    <row r="64" spans="1:18">
      <c r="A64" s="45"/>
      <c r="B64" s="45"/>
      <c r="C64" s="45"/>
      <c r="D64" s="116"/>
      <c r="E64" s="45"/>
      <c r="F64" s="45"/>
      <c r="G64" s="117"/>
      <c r="H64" s="45"/>
      <c r="I64" s="45"/>
      <c r="J64" s="117"/>
      <c r="K64" s="118"/>
      <c r="L64" s="45"/>
      <c r="M64" s="45"/>
      <c r="N64" s="45"/>
      <c r="O64" s="45"/>
      <c r="P64" s="45"/>
      <c r="Q64" s="45"/>
      <c r="R64" s="45"/>
    </row>
    <row r="65" spans="1:18">
      <c r="A65" s="45"/>
      <c r="B65" s="45"/>
      <c r="C65" s="45"/>
      <c r="D65" s="116"/>
      <c r="E65" s="45"/>
      <c r="F65" s="45"/>
      <c r="G65" s="117"/>
      <c r="H65" s="45"/>
      <c r="I65" s="45"/>
      <c r="J65" s="117"/>
      <c r="K65" s="118"/>
      <c r="L65" s="45"/>
      <c r="M65" s="45"/>
      <c r="N65" s="45"/>
      <c r="O65" s="45"/>
      <c r="P65" s="45"/>
      <c r="Q65" s="45"/>
      <c r="R65" s="45"/>
    </row>
    <row r="66" spans="1:18">
      <c r="A66" s="45"/>
      <c r="B66" s="45"/>
      <c r="C66" s="45"/>
      <c r="D66" s="116"/>
      <c r="E66" s="45"/>
      <c r="F66" s="45"/>
      <c r="G66" s="117"/>
      <c r="H66" s="45"/>
      <c r="I66" s="45"/>
      <c r="J66" s="117"/>
      <c r="K66" s="118"/>
      <c r="L66" s="45"/>
      <c r="M66" s="45"/>
      <c r="N66" s="45"/>
      <c r="O66" s="45"/>
      <c r="P66" s="45"/>
      <c r="Q66" s="45"/>
      <c r="R66" s="45"/>
    </row>
    <row r="67" spans="1:18">
      <c r="A67" s="45"/>
      <c r="B67" s="45"/>
      <c r="C67" s="45"/>
      <c r="D67" s="116"/>
      <c r="E67" s="45"/>
      <c r="F67" s="45"/>
      <c r="G67" s="117"/>
      <c r="H67" s="45"/>
      <c r="I67" s="45"/>
      <c r="J67" s="117"/>
      <c r="K67" s="118"/>
      <c r="L67" s="45"/>
      <c r="M67" s="45"/>
      <c r="N67" s="45"/>
      <c r="O67" s="45"/>
      <c r="P67" s="45"/>
      <c r="Q67" s="45"/>
      <c r="R67" s="45"/>
    </row>
    <row r="68" spans="1:18">
      <c r="A68" s="45"/>
      <c r="B68" s="45"/>
      <c r="C68" s="45"/>
      <c r="D68" s="116"/>
      <c r="E68" s="45"/>
      <c r="F68" s="45"/>
      <c r="G68" s="117"/>
      <c r="H68" s="45"/>
      <c r="I68" s="45"/>
      <c r="J68" s="117"/>
      <c r="K68" s="118"/>
      <c r="L68" s="45"/>
      <c r="M68" s="45"/>
      <c r="N68" s="45"/>
      <c r="O68" s="45"/>
      <c r="P68" s="45"/>
      <c r="Q68" s="45"/>
      <c r="R68" s="45"/>
    </row>
    <row r="69" spans="1:18">
      <c r="A69" s="45"/>
      <c r="B69" s="45"/>
      <c r="C69" s="45"/>
      <c r="D69" s="116"/>
      <c r="E69" s="45"/>
      <c r="F69" s="45"/>
      <c r="G69" s="117"/>
      <c r="H69" s="45"/>
      <c r="I69" s="45"/>
      <c r="J69" s="117"/>
      <c r="K69" s="118"/>
      <c r="L69" s="45"/>
      <c r="M69" s="45"/>
      <c r="N69" s="45"/>
      <c r="O69" s="45"/>
      <c r="P69" s="45"/>
      <c r="Q69" s="45"/>
      <c r="R69" s="45"/>
    </row>
    <row r="70" spans="1:18">
      <c r="A70" s="45"/>
      <c r="B70" s="45"/>
      <c r="C70" s="45"/>
      <c r="D70" s="116"/>
      <c r="E70" s="45"/>
      <c r="F70" s="45"/>
      <c r="G70" s="117"/>
      <c r="H70" s="45"/>
      <c r="I70" s="45"/>
      <c r="J70" s="117"/>
      <c r="K70" s="118"/>
      <c r="L70" s="45"/>
      <c r="M70" s="45"/>
      <c r="N70" s="45"/>
      <c r="O70" s="45"/>
      <c r="P70" s="45"/>
      <c r="Q70" s="45"/>
      <c r="R70" s="45"/>
    </row>
    <row r="71" spans="1:18">
      <c r="A71" s="45"/>
      <c r="B71" s="45"/>
      <c r="C71" s="45"/>
      <c r="D71" s="116"/>
      <c r="E71" s="45"/>
      <c r="F71" s="45"/>
      <c r="G71" s="117"/>
      <c r="H71" s="45"/>
      <c r="I71" s="45"/>
      <c r="J71" s="117"/>
      <c r="K71" s="118"/>
      <c r="L71" s="45"/>
      <c r="M71" s="45"/>
      <c r="N71" s="45"/>
      <c r="O71" s="45"/>
      <c r="P71" s="45"/>
      <c r="Q71" s="45"/>
      <c r="R71" s="45"/>
    </row>
    <row r="72" spans="1:18">
      <c r="A72" s="45"/>
      <c r="B72" s="45"/>
      <c r="C72" s="45"/>
      <c r="D72" s="116"/>
      <c r="E72" s="45"/>
      <c r="F72" s="45"/>
      <c r="G72" s="117"/>
      <c r="H72" s="45"/>
      <c r="I72" s="45"/>
      <c r="J72" s="117"/>
      <c r="K72" s="118"/>
      <c r="L72" s="45"/>
      <c r="M72" s="45"/>
      <c r="N72" s="45"/>
      <c r="O72" s="45"/>
      <c r="P72" s="45"/>
      <c r="Q72" s="45"/>
      <c r="R72" s="45"/>
    </row>
    <row r="73" spans="1:18">
      <c r="A73" s="45"/>
      <c r="B73" s="45"/>
      <c r="C73" s="45"/>
      <c r="D73" s="116"/>
      <c r="E73" s="45"/>
      <c r="F73" s="45"/>
      <c r="G73" s="117"/>
      <c r="H73" s="45"/>
      <c r="I73" s="45"/>
      <c r="J73" s="117"/>
      <c r="K73" s="118"/>
      <c r="L73" s="45"/>
      <c r="M73" s="45"/>
      <c r="N73" s="45"/>
      <c r="O73" s="45"/>
      <c r="P73" s="45"/>
      <c r="Q73" s="45"/>
      <c r="R73" s="45"/>
    </row>
    <row r="74" spans="1:18">
      <c r="A74" s="45"/>
      <c r="B74" s="45"/>
      <c r="C74" s="45"/>
      <c r="D74" s="116"/>
      <c r="E74" s="45"/>
      <c r="F74" s="45"/>
      <c r="G74" s="117"/>
      <c r="H74" s="45"/>
      <c r="I74" s="45"/>
      <c r="J74" s="117"/>
      <c r="K74" s="118"/>
      <c r="L74" s="45"/>
      <c r="M74" s="45"/>
      <c r="N74" s="45"/>
      <c r="O74" s="45"/>
      <c r="P74" s="45"/>
      <c r="Q74" s="45"/>
      <c r="R74" s="45"/>
    </row>
    <row r="75" spans="1:18">
      <c r="A75" s="45"/>
      <c r="B75" s="45"/>
      <c r="C75" s="45"/>
      <c r="D75" s="116"/>
      <c r="E75" s="45"/>
      <c r="F75" s="45"/>
      <c r="G75" s="117"/>
      <c r="H75" s="45"/>
      <c r="I75" s="45"/>
      <c r="J75" s="117"/>
      <c r="K75" s="118"/>
      <c r="L75" s="45"/>
      <c r="M75" s="45"/>
      <c r="N75" s="45"/>
      <c r="O75" s="45"/>
      <c r="P75" s="45"/>
      <c r="Q75" s="45"/>
      <c r="R75" s="45"/>
    </row>
    <row r="76" spans="1:18">
      <c r="A76" s="45"/>
      <c r="B76" s="45"/>
      <c r="C76" s="45"/>
      <c r="D76" s="116"/>
      <c r="E76" s="45"/>
      <c r="F76" s="45"/>
      <c r="G76" s="117"/>
      <c r="H76" s="45"/>
      <c r="I76" s="45"/>
      <c r="J76" s="117"/>
      <c r="K76" s="118"/>
      <c r="L76" s="45"/>
      <c r="M76" s="45"/>
      <c r="N76" s="45"/>
      <c r="O76" s="45"/>
      <c r="P76" s="45"/>
      <c r="Q76" s="45"/>
      <c r="R76" s="45"/>
    </row>
    <row r="77" spans="1:18">
      <c r="A77" s="45"/>
      <c r="B77" s="45"/>
      <c r="C77" s="45"/>
      <c r="D77" s="116"/>
      <c r="E77" s="45"/>
      <c r="F77" s="45"/>
      <c r="G77" s="117"/>
      <c r="H77" s="45"/>
      <c r="I77" s="45"/>
      <c r="J77" s="117"/>
      <c r="K77" s="118"/>
      <c r="L77" s="45"/>
      <c r="M77" s="45"/>
      <c r="N77" s="45"/>
      <c r="O77" s="45"/>
      <c r="P77" s="45"/>
      <c r="Q77" s="45"/>
      <c r="R77" s="45"/>
    </row>
    <row r="78" spans="1:18">
      <c r="A78" s="45"/>
      <c r="B78" s="45"/>
      <c r="C78" s="45"/>
      <c r="D78" s="116"/>
      <c r="E78" s="45"/>
      <c r="F78" s="45"/>
      <c r="G78" s="117"/>
      <c r="H78" s="45"/>
      <c r="I78" s="45"/>
      <c r="J78" s="117"/>
      <c r="K78" s="118"/>
      <c r="L78" s="45"/>
      <c r="M78" s="45"/>
      <c r="N78" s="45"/>
      <c r="O78" s="45"/>
      <c r="P78" s="45"/>
      <c r="Q78" s="45"/>
      <c r="R78" s="45"/>
    </row>
    <row r="79" spans="1:18">
      <c r="A79" s="45"/>
      <c r="B79" s="45"/>
      <c r="C79" s="45"/>
      <c r="D79" s="116"/>
      <c r="E79" s="45"/>
      <c r="F79" s="45"/>
      <c r="G79" s="117"/>
      <c r="H79" s="45"/>
      <c r="I79" s="45"/>
      <c r="J79" s="117"/>
      <c r="K79" s="118"/>
      <c r="L79" s="45"/>
      <c r="M79" s="45"/>
      <c r="N79" s="45"/>
      <c r="O79" s="45"/>
      <c r="P79" s="45"/>
      <c r="Q79" s="45"/>
      <c r="R79" s="45"/>
    </row>
    <row r="80" spans="1:18">
      <c r="A80" s="45"/>
      <c r="B80" s="45"/>
      <c r="C80" s="45"/>
      <c r="D80" s="116"/>
      <c r="E80" s="45"/>
      <c r="F80" s="45"/>
      <c r="G80" s="117"/>
      <c r="H80" s="45"/>
      <c r="I80" s="45"/>
      <c r="J80" s="117"/>
      <c r="K80" s="118"/>
      <c r="L80" s="45"/>
      <c r="M80" s="45"/>
      <c r="N80" s="45"/>
      <c r="O80" s="45"/>
      <c r="P80" s="45"/>
      <c r="Q80" s="45"/>
      <c r="R80" s="45"/>
    </row>
    <row r="81" spans="1:18">
      <c r="A81" s="45"/>
      <c r="B81" s="45"/>
      <c r="C81" s="45"/>
      <c r="D81" s="116"/>
      <c r="E81" s="45"/>
      <c r="F81" s="45"/>
      <c r="G81" s="117"/>
      <c r="H81" s="45"/>
      <c r="I81" s="45"/>
      <c r="J81" s="117"/>
      <c r="K81" s="118"/>
      <c r="L81" s="45"/>
      <c r="M81" s="45"/>
      <c r="N81" s="45"/>
      <c r="O81" s="45"/>
      <c r="P81" s="45"/>
      <c r="Q81" s="45"/>
      <c r="R81" s="45"/>
    </row>
    <row r="82" spans="1:18">
      <c r="A82" s="45"/>
      <c r="B82" s="45"/>
      <c r="C82" s="45"/>
      <c r="D82" s="116"/>
      <c r="E82" s="45"/>
      <c r="F82" s="45"/>
      <c r="G82" s="117"/>
      <c r="H82" s="45"/>
      <c r="I82" s="45"/>
      <c r="J82" s="117"/>
      <c r="K82" s="118"/>
      <c r="L82" s="45"/>
      <c r="M82" s="45"/>
      <c r="N82" s="45"/>
      <c r="O82" s="45"/>
      <c r="P82" s="45"/>
      <c r="Q82" s="45"/>
      <c r="R82" s="45"/>
    </row>
    <row r="83" spans="1:18">
      <c r="A83" s="45"/>
      <c r="B83" s="45"/>
      <c r="C83" s="45"/>
      <c r="D83" s="116"/>
      <c r="E83" s="45"/>
      <c r="F83" s="45"/>
      <c r="G83" s="117"/>
      <c r="H83" s="45"/>
      <c r="I83" s="45"/>
      <c r="J83" s="117"/>
      <c r="K83" s="118"/>
      <c r="L83" s="45"/>
      <c r="M83" s="45"/>
      <c r="N83" s="45"/>
      <c r="O83" s="45"/>
      <c r="P83" s="45"/>
      <c r="Q83" s="45"/>
      <c r="R83" s="45"/>
    </row>
    <row r="84" spans="1:18">
      <c r="A84" s="45"/>
      <c r="B84" s="45"/>
      <c r="C84" s="45"/>
      <c r="D84" s="116"/>
      <c r="E84" s="45"/>
      <c r="F84" s="45"/>
      <c r="G84" s="117"/>
      <c r="H84" s="45"/>
      <c r="I84" s="45"/>
      <c r="J84" s="117"/>
      <c r="K84" s="118"/>
      <c r="L84" s="45"/>
      <c r="M84" s="45"/>
      <c r="N84" s="45"/>
      <c r="O84" s="45"/>
      <c r="P84" s="45"/>
      <c r="Q84" s="45"/>
      <c r="R84" s="45"/>
    </row>
    <row r="85" spans="1:18">
      <c r="A85" s="45"/>
      <c r="B85" s="45"/>
      <c r="C85" s="45"/>
      <c r="D85" s="116"/>
      <c r="E85" s="45"/>
      <c r="F85" s="45"/>
      <c r="G85" s="117"/>
      <c r="H85" s="45"/>
      <c r="I85" s="45"/>
      <c r="J85" s="117"/>
      <c r="K85" s="118"/>
      <c r="L85" s="45"/>
      <c r="M85" s="45"/>
      <c r="N85" s="45"/>
      <c r="O85" s="45"/>
      <c r="P85" s="45"/>
      <c r="Q85" s="45"/>
      <c r="R85" s="45"/>
    </row>
    <row r="86" spans="1:18">
      <c r="A86" s="45"/>
      <c r="B86" s="45"/>
      <c r="C86" s="45"/>
      <c r="D86" s="116"/>
      <c r="E86" s="45"/>
      <c r="F86" s="45"/>
      <c r="G86" s="117"/>
      <c r="H86" s="45"/>
      <c r="I86" s="45"/>
      <c r="J86" s="117"/>
      <c r="K86" s="118"/>
      <c r="L86" s="45"/>
      <c r="M86" s="45"/>
      <c r="N86" s="45"/>
      <c r="O86" s="45"/>
      <c r="P86" s="45"/>
      <c r="Q86" s="45"/>
      <c r="R86" s="45"/>
    </row>
    <row r="87" spans="1:18">
      <c r="A87" s="45"/>
      <c r="B87" s="45"/>
      <c r="C87" s="45"/>
      <c r="D87" s="116"/>
      <c r="E87" s="45"/>
      <c r="F87" s="45"/>
      <c r="G87" s="117"/>
      <c r="H87" s="45"/>
      <c r="I87" s="45"/>
      <c r="J87" s="117"/>
      <c r="K87" s="118"/>
      <c r="L87" s="45"/>
      <c r="M87" s="45"/>
      <c r="N87" s="45"/>
      <c r="O87" s="45"/>
      <c r="P87" s="45"/>
      <c r="Q87" s="45"/>
      <c r="R87" s="45"/>
    </row>
    <row r="88" spans="1:18">
      <c r="A88" s="45"/>
      <c r="B88" s="45"/>
      <c r="C88" s="45"/>
      <c r="D88" s="116"/>
      <c r="E88" s="45"/>
      <c r="F88" s="45"/>
      <c r="G88" s="117"/>
      <c r="H88" s="45"/>
      <c r="I88" s="45"/>
      <c r="J88" s="117"/>
      <c r="K88" s="118"/>
      <c r="L88" s="45"/>
      <c r="M88" s="45"/>
      <c r="N88" s="45"/>
      <c r="O88" s="45"/>
      <c r="P88" s="45"/>
      <c r="Q88" s="45"/>
      <c r="R88" s="45"/>
    </row>
    <row r="89" spans="1:18">
      <c r="A89" s="45"/>
      <c r="B89" s="45"/>
      <c r="C89" s="45"/>
      <c r="D89" s="116"/>
      <c r="E89" s="45"/>
      <c r="F89" s="45"/>
      <c r="G89" s="117"/>
      <c r="H89" s="45"/>
      <c r="I89" s="45"/>
      <c r="J89" s="117"/>
      <c r="K89" s="118"/>
      <c r="L89" s="45"/>
      <c r="M89" s="45"/>
      <c r="N89" s="45"/>
      <c r="O89" s="45"/>
      <c r="P89" s="45"/>
      <c r="Q89" s="45"/>
      <c r="R89" s="45"/>
    </row>
    <row r="90" spans="1:18">
      <c r="A90" s="45"/>
      <c r="B90" s="45"/>
      <c r="C90" s="45"/>
      <c r="D90" s="116"/>
      <c r="E90" s="45"/>
      <c r="F90" s="45"/>
      <c r="G90" s="117"/>
      <c r="H90" s="45"/>
      <c r="I90" s="45"/>
      <c r="J90" s="117"/>
      <c r="K90" s="118"/>
      <c r="L90" s="45"/>
      <c r="M90" s="45"/>
      <c r="N90" s="45"/>
      <c r="O90" s="45"/>
      <c r="P90" s="45"/>
      <c r="Q90" s="45"/>
      <c r="R90" s="45"/>
    </row>
    <row r="91" spans="1:18">
      <c r="A91" s="45"/>
      <c r="B91" s="45"/>
      <c r="C91" s="45"/>
      <c r="D91" s="116"/>
      <c r="E91" s="45"/>
      <c r="F91" s="45"/>
      <c r="G91" s="117"/>
      <c r="H91" s="45"/>
      <c r="I91" s="45"/>
      <c r="J91" s="117"/>
      <c r="K91" s="118"/>
      <c r="L91" s="45"/>
      <c r="M91" s="45"/>
      <c r="N91" s="45"/>
      <c r="O91" s="45"/>
      <c r="P91" s="45"/>
      <c r="Q91" s="45"/>
      <c r="R91" s="45"/>
    </row>
    <row r="92" spans="1:18">
      <c r="A92" s="45"/>
      <c r="B92" s="45"/>
      <c r="C92" s="45"/>
      <c r="D92" s="116"/>
      <c r="E92" s="45"/>
      <c r="F92" s="45"/>
      <c r="G92" s="117"/>
      <c r="H92" s="45"/>
      <c r="I92" s="45"/>
      <c r="J92" s="117"/>
      <c r="K92" s="118"/>
      <c r="L92" s="45"/>
      <c r="M92" s="45"/>
      <c r="N92" s="45"/>
      <c r="O92" s="45"/>
      <c r="P92" s="45"/>
      <c r="Q92" s="45"/>
      <c r="R92" s="45"/>
    </row>
    <row r="93" spans="1:18">
      <c r="A93" s="45"/>
      <c r="B93" s="45"/>
      <c r="C93" s="45"/>
      <c r="D93" s="116"/>
      <c r="E93" s="45"/>
      <c r="F93" s="45"/>
      <c r="G93" s="117"/>
      <c r="H93" s="45"/>
      <c r="I93" s="45"/>
      <c r="J93" s="117"/>
      <c r="K93" s="118"/>
      <c r="L93" s="45"/>
      <c r="M93" s="45"/>
      <c r="N93" s="45"/>
      <c r="O93" s="45"/>
      <c r="P93" s="45"/>
      <c r="Q93" s="45"/>
      <c r="R93" s="45"/>
    </row>
    <row r="94" spans="1:18">
      <c r="A94" s="45"/>
      <c r="B94" s="45"/>
      <c r="C94" s="45"/>
      <c r="D94" s="116"/>
      <c r="E94" s="45"/>
      <c r="F94" s="45"/>
      <c r="G94" s="117"/>
      <c r="H94" s="45"/>
      <c r="I94" s="45"/>
      <c r="J94" s="117"/>
      <c r="K94" s="118"/>
      <c r="L94" s="45"/>
      <c r="M94" s="45"/>
      <c r="N94" s="45"/>
      <c r="O94" s="45"/>
      <c r="P94" s="45"/>
      <c r="Q94" s="45"/>
      <c r="R94" s="45"/>
    </row>
    <row r="95" spans="1:18">
      <c r="A95" s="45"/>
      <c r="B95" s="45"/>
      <c r="C95" s="45"/>
      <c r="D95" s="116"/>
      <c r="E95" s="45"/>
      <c r="F95" s="45"/>
      <c r="G95" s="117"/>
      <c r="H95" s="45"/>
      <c r="I95" s="45"/>
      <c r="J95" s="117"/>
      <c r="K95" s="118"/>
      <c r="L95" s="45"/>
      <c r="M95" s="45"/>
      <c r="N95" s="45"/>
      <c r="O95" s="45"/>
      <c r="P95" s="45"/>
      <c r="Q95" s="45"/>
      <c r="R95" s="45"/>
    </row>
    <row r="96" spans="1:18">
      <c r="A96" s="45"/>
      <c r="B96" s="45"/>
      <c r="C96" s="45"/>
      <c r="D96" s="116"/>
      <c r="E96" s="45"/>
      <c r="F96" s="45"/>
      <c r="G96" s="117"/>
      <c r="H96" s="45"/>
      <c r="I96" s="45"/>
      <c r="J96" s="117"/>
      <c r="K96" s="118"/>
      <c r="L96" s="45"/>
      <c r="M96" s="45"/>
      <c r="N96" s="45"/>
      <c r="O96" s="45"/>
      <c r="P96" s="45"/>
      <c r="Q96" s="45"/>
      <c r="R96" s="45"/>
    </row>
    <row r="97" spans="1:18">
      <c r="A97" s="45"/>
      <c r="B97" s="45"/>
      <c r="C97" s="45"/>
      <c r="D97" s="116"/>
      <c r="E97" s="45"/>
      <c r="F97" s="45"/>
      <c r="G97" s="117"/>
      <c r="H97" s="45"/>
      <c r="I97" s="45"/>
      <c r="J97" s="117"/>
      <c r="K97" s="118"/>
      <c r="L97" s="45"/>
      <c r="M97" s="45"/>
      <c r="N97" s="45"/>
      <c r="O97" s="45"/>
      <c r="P97" s="45"/>
      <c r="Q97" s="45"/>
      <c r="R97" s="45"/>
    </row>
    <row r="98" spans="1:18">
      <c r="A98" s="45"/>
      <c r="B98" s="45"/>
      <c r="C98" s="45"/>
      <c r="D98" s="116"/>
      <c r="E98" s="45"/>
      <c r="F98" s="45"/>
      <c r="G98" s="117"/>
      <c r="H98" s="45"/>
      <c r="I98" s="45"/>
      <c r="J98" s="117"/>
      <c r="K98" s="118"/>
      <c r="L98" s="45"/>
      <c r="M98" s="45"/>
      <c r="N98" s="45"/>
      <c r="O98" s="45"/>
      <c r="P98" s="45"/>
      <c r="Q98" s="45"/>
      <c r="R98" s="45"/>
    </row>
    <row r="99" spans="1:18">
      <c r="A99" s="45"/>
      <c r="B99" s="45"/>
      <c r="C99" s="45"/>
      <c r="D99" s="116"/>
      <c r="E99" s="45"/>
      <c r="F99" s="45"/>
      <c r="G99" s="117"/>
      <c r="H99" s="45"/>
      <c r="I99" s="45"/>
      <c r="J99" s="117"/>
      <c r="K99" s="118"/>
      <c r="L99" s="45"/>
      <c r="M99" s="45"/>
      <c r="N99" s="45"/>
      <c r="O99" s="45"/>
      <c r="P99" s="45"/>
      <c r="Q99" s="45"/>
      <c r="R99" s="45"/>
    </row>
    <row r="100" spans="1:18">
      <c r="A100" s="45"/>
      <c r="B100" s="45"/>
      <c r="C100" s="45"/>
      <c r="D100" s="116"/>
      <c r="E100" s="45"/>
      <c r="F100" s="45"/>
      <c r="G100" s="117"/>
      <c r="H100" s="45"/>
      <c r="I100" s="45"/>
      <c r="J100" s="117"/>
      <c r="K100" s="118"/>
      <c r="L100" s="45"/>
      <c r="M100" s="45"/>
      <c r="N100" s="45"/>
      <c r="O100" s="45"/>
      <c r="P100" s="45"/>
      <c r="Q100" s="45"/>
      <c r="R100" s="45"/>
    </row>
    <row r="101" spans="1:18">
      <c r="A101" s="45"/>
      <c r="B101" s="45"/>
      <c r="C101" s="45"/>
      <c r="D101" s="116"/>
      <c r="E101" s="45"/>
      <c r="F101" s="45"/>
      <c r="G101" s="117"/>
      <c r="H101" s="45"/>
      <c r="I101" s="45"/>
      <c r="J101" s="117"/>
      <c r="K101" s="118"/>
      <c r="L101" s="45"/>
      <c r="M101" s="45"/>
      <c r="N101" s="45"/>
      <c r="O101" s="45"/>
      <c r="P101" s="45"/>
      <c r="Q101" s="45"/>
      <c r="R101" s="45"/>
    </row>
    <row r="102" spans="1:18">
      <c r="A102" s="45"/>
      <c r="B102" s="45"/>
      <c r="C102" s="45"/>
      <c r="D102" s="116"/>
      <c r="E102" s="45"/>
      <c r="F102" s="45"/>
      <c r="G102" s="117"/>
      <c r="H102" s="45"/>
      <c r="I102" s="45"/>
      <c r="J102" s="117"/>
      <c r="K102" s="118"/>
      <c r="L102" s="45"/>
      <c r="M102" s="45"/>
      <c r="N102" s="45"/>
      <c r="O102" s="45"/>
      <c r="P102" s="45"/>
      <c r="Q102" s="45"/>
      <c r="R102" s="45"/>
    </row>
    <row r="103" spans="1:18">
      <c r="A103" s="45"/>
      <c r="B103" s="45"/>
      <c r="C103" s="45"/>
      <c r="D103" s="116"/>
      <c r="E103" s="45"/>
      <c r="F103" s="45"/>
      <c r="G103" s="117"/>
      <c r="H103" s="45"/>
      <c r="I103" s="45"/>
      <c r="J103" s="117"/>
      <c r="K103" s="118"/>
      <c r="L103" s="45"/>
      <c r="M103" s="45"/>
      <c r="N103" s="45"/>
      <c r="O103" s="45"/>
      <c r="P103" s="45"/>
      <c r="Q103" s="45"/>
      <c r="R103" s="45"/>
    </row>
    <row r="104" spans="1:18">
      <c r="A104" s="45"/>
      <c r="B104" s="45"/>
      <c r="C104" s="45"/>
      <c r="D104" s="116"/>
      <c r="E104" s="45"/>
      <c r="F104" s="45"/>
      <c r="G104" s="117"/>
      <c r="H104" s="45"/>
      <c r="I104" s="45"/>
      <c r="J104" s="117"/>
      <c r="K104" s="118"/>
      <c r="L104" s="45"/>
      <c r="M104" s="45"/>
      <c r="N104" s="45"/>
      <c r="O104" s="45"/>
      <c r="P104" s="45"/>
      <c r="Q104" s="45"/>
      <c r="R104" s="45"/>
    </row>
    <row r="105" spans="1:18">
      <c r="A105" s="45"/>
      <c r="B105" s="45"/>
      <c r="C105" s="45"/>
      <c r="D105" s="116"/>
      <c r="E105" s="45"/>
      <c r="F105" s="45"/>
      <c r="G105" s="117"/>
      <c r="H105" s="45"/>
      <c r="I105" s="45"/>
      <c r="J105" s="117"/>
      <c r="K105" s="118"/>
      <c r="L105" s="45"/>
      <c r="M105" s="45"/>
      <c r="N105" s="45"/>
      <c r="O105" s="45"/>
      <c r="P105" s="45"/>
      <c r="Q105" s="45"/>
      <c r="R105" s="45"/>
    </row>
    <row r="106" spans="1:18">
      <c r="A106" s="45"/>
      <c r="B106" s="45"/>
      <c r="C106" s="45"/>
      <c r="D106" s="116"/>
      <c r="E106" s="45"/>
      <c r="F106" s="45"/>
      <c r="G106" s="117"/>
      <c r="H106" s="45"/>
      <c r="I106" s="45"/>
      <c r="J106" s="117"/>
      <c r="K106" s="118"/>
      <c r="L106" s="45"/>
      <c r="M106" s="45"/>
      <c r="N106" s="45"/>
      <c r="O106" s="45"/>
      <c r="P106" s="45"/>
      <c r="Q106" s="45"/>
      <c r="R106" s="45"/>
    </row>
    <row r="107" spans="1:18">
      <c r="A107" s="45"/>
      <c r="B107" s="45"/>
      <c r="C107" s="45"/>
      <c r="D107" s="116"/>
      <c r="E107" s="45"/>
      <c r="F107" s="45"/>
      <c r="G107" s="117"/>
      <c r="H107" s="45"/>
      <c r="I107" s="45"/>
      <c r="J107" s="117"/>
      <c r="K107" s="118"/>
      <c r="L107" s="45"/>
      <c r="M107" s="45"/>
      <c r="N107" s="45"/>
      <c r="O107" s="45"/>
      <c r="P107" s="45"/>
      <c r="Q107" s="45"/>
      <c r="R107" s="45"/>
    </row>
    <row r="108" spans="1:18">
      <c r="A108" s="45"/>
      <c r="B108" s="45"/>
      <c r="C108" s="45"/>
      <c r="D108" s="116"/>
      <c r="E108" s="45"/>
      <c r="F108" s="45"/>
      <c r="G108" s="117"/>
      <c r="H108" s="45"/>
      <c r="I108" s="45"/>
      <c r="J108" s="117"/>
      <c r="K108" s="118"/>
      <c r="L108" s="45"/>
      <c r="M108" s="45"/>
      <c r="N108" s="45"/>
      <c r="O108" s="45"/>
      <c r="P108" s="45"/>
      <c r="Q108" s="45"/>
      <c r="R108" s="45"/>
    </row>
    <row r="109" spans="1:18">
      <c r="A109" s="45"/>
      <c r="B109" s="45"/>
      <c r="C109" s="45"/>
      <c r="D109" s="116"/>
      <c r="E109" s="45"/>
      <c r="F109" s="45"/>
      <c r="G109" s="117"/>
      <c r="H109" s="45"/>
      <c r="I109" s="45"/>
      <c r="J109" s="117"/>
      <c r="K109" s="118"/>
      <c r="L109" s="45"/>
      <c r="M109" s="45"/>
      <c r="N109" s="45"/>
      <c r="O109" s="45"/>
      <c r="P109" s="45"/>
      <c r="Q109" s="45"/>
      <c r="R109" s="45"/>
    </row>
    <row r="110" spans="1:18">
      <c r="A110" s="45"/>
      <c r="B110" s="45"/>
      <c r="C110" s="45"/>
      <c r="D110" s="116"/>
      <c r="E110" s="45"/>
      <c r="F110" s="45"/>
      <c r="G110" s="117"/>
      <c r="H110" s="45"/>
      <c r="I110" s="45"/>
      <c r="J110" s="117"/>
      <c r="K110" s="118"/>
      <c r="L110" s="45"/>
      <c r="M110" s="45"/>
      <c r="N110" s="45"/>
      <c r="O110" s="45"/>
      <c r="P110" s="45"/>
      <c r="Q110" s="45"/>
      <c r="R110" s="45"/>
    </row>
    <row r="111" spans="1:18">
      <c r="A111" s="45"/>
      <c r="B111" s="45"/>
      <c r="C111" s="45"/>
      <c r="D111" s="116"/>
      <c r="E111" s="45"/>
      <c r="F111" s="45"/>
      <c r="G111" s="117"/>
      <c r="H111" s="45"/>
      <c r="I111" s="45"/>
      <c r="J111" s="117"/>
      <c r="K111" s="118"/>
      <c r="L111" s="45"/>
      <c r="M111" s="45"/>
      <c r="N111" s="45"/>
      <c r="O111" s="45"/>
      <c r="P111" s="45"/>
      <c r="Q111" s="45"/>
      <c r="R111" s="45"/>
    </row>
    <row r="112" spans="1:18">
      <c r="A112" s="45"/>
      <c r="B112" s="45"/>
      <c r="C112" s="45"/>
      <c r="D112" s="116"/>
      <c r="E112" s="45"/>
      <c r="F112" s="45"/>
      <c r="G112" s="117"/>
      <c r="H112" s="45"/>
      <c r="I112" s="45"/>
      <c r="J112" s="117"/>
      <c r="K112" s="118"/>
      <c r="L112" s="45"/>
      <c r="M112" s="45"/>
      <c r="N112" s="45"/>
      <c r="O112" s="45"/>
      <c r="P112" s="45"/>
      <c r="Q112" s="45"/>
      <c r="R112" s="45"/>
    </row>
    <row r="113" spans="1:18">
      <c r="A113" s="45"/>
      <c r="B113" s="45"/>
      <c r="C113" s="45"/>
      <c r="D113" s="116"/>
      <c r="E113" s="45"/>
      <c r="F113" s="45"/>
      <c r="G113" s="117"/>
      <c r="H113" s="45"/>
      <c r="I113" s="45"/>
      <c r="J113" s="117"/>
      <c r="K113" s="118"/>
      <c r="L113" s="45"/>
      <c r="M113" s="45"/>
      <c r="N113" s="45"/>
      <c r="O113" s="45"/>
      <c r="P113" s="45"/>
      <c r="Q113" s="45"/>
      <c r="R113" s="45"/>
    </row>
    <row r="114" spans="1:18">
      <c r="A114" s="45"/>
      <c r="B114" s="45"/>
      <c r="C114" s="45"/>
      <c r="D114" s="116"/>
      <c r="E114" s="45"/>
      <c r="F114" s="45"/>
      <c r="G114" s="117"/>
      <c r="H114" s="45"/>
      <c r="I114" s="45"/>
      <c r="J114" s="117"/>
      <c r="K114" s="118"/>
      <c r="L114" s="45"/>
      <c r="M114" s="45"/>
      <c r="N114" s="45"/>
      <c r="O114" s="45"/>
      <c r="P114" s="45"/>
      <c r="Q114" s="45"/>
      <c r="R114" s="45"/>
    </row>
    <row r="115" spans="1:18">
      <c r="A115" s="45"/>
      <c r="B115" s="45"/>
      <c r="C115" s="45"/>
      <c r="D115" s="116"/>
      <c r="E115" s="45"/>
      <c r="F115" s="45"/>
      <c r="G115" s="117"/>
      <c r="H115" s="45"/>
      <c r="I115" s="45"/>
      <c r="J115" s="117"/>
      <c r="K115" s="118"/>
      <c r="L115" s="45"/>
      <c r="M115" s="45"/>
      <c r="N115" s="45"/>
      <c r="O115" s="45"/>
      <c r="P115" s="45"/>
      <c r="Q115" s="45"/>
      <c r="R115" s="45"/>
    </row>
    <row r="116" spans="1:18">
      <c r="A116" s="45"/>
      <c r="B116" s="45"/>
      <c r="C116" s="45"/>
      <c r="D116" s="116"/>
      <c r="E116" s="45"/>
      <c r="F116" s="45"/>
      <c r="G116" s="117"/>
      <c r="H116" s="45"/>
      <c r="I116" s="45"/>
      <c r="J116" s="117"/>
      <c r="K116" s="118"/>
      <c r="L116" s="45"/>
      <c r="M116" s="45"/>
      <c r="N116" s="45"/>
      <c r="O116" s="45"/>
      <c r="P116" s="45"/>
      <c r="Q116" s="45"/>
      <c r="R116" s="45"/>
    </row>
    <row r="117" spans="1:18">
      <c r="A117" s="45"/>
      <c r="B117" s="45"/>
      <c r="C117" s="45"/>
      <c r="D117" s="116"/>
      <c r="E117" s="45"/>
      <c r="F117" s="45"/>
      <c r="G117" s="117"/>
      <c r="H117" s="45"/>
      <c r="I117" s="45"/>
      <c r="J117" s="117"/>
      <c r="K117" s="118"/>
      <c r="L117" s="45"/>
      <c r="M117" s="45"/>
      <c r="N117" s="45"/>
      <c r="O117" s="45"/>
      <c r="P117" s="45"/>
      <c r="Q117" s="45"/>
      <c r="R117" s="45"/>
    </row>
    <row r="118" spans="1:18">
      <c r="A118" s="45"/>
      <c r="B118" s="45"/>
      <c r="C118" s="45"/>
      <c r="D118" s="116"/>
      <c r="E118" s="45"/>
      <c r="F118" s="45"/>
      <c r="G118" s="117"/>
      <c r="H118" s="45"/>
      <c r="I118" s="45"/>
      <c r="J118" s="117"/>
      <c r="K118" s="118"/>
      <c r="L118" s="45"/>
      <c r="M118" s="45"/>
      <c r="N118" s="45"/>
      <c r="O118" s="45"/>
      <c r="P118" s="45"/>
      <c r="Q118" s="45"/>
      <c r="R118" s="45"/>
    </row>
    <row r="119" spans="1:18">
      <c r="A119" s="45"/>
      <c r="B119" s="45"/>
      <c r="C119" s="45"/>
      <c r="D119" s="116"/>
      <c r="E119" s="45"/>
      <c r="F119" s="45"/>
      <c r="G119" s="117"/>
      <c r="H119" s="45"/>
      <c r="I119" s="45"/>
      <c r="J119" s="117"/>
      <c r="K119" s="118"/>
      <c r="L119" s="45"/>
      <c r="M119" s="45"/>
      <c r="N119" s="45"/>
      <c r="O119" s="45"/>
      <c r="P119" s="45"/>
      <c r="Q119" s="45"/>
      <c r="R119" s="45"/>
    </row>
    <row r="120" spans="1:18">
      <c r="A120" s="45"/>
      <c r="B120" s="45"/>
      <c r="C120" s="45"/>
      <c r="D120" s="116"/>
      <c r="E120" s="45"/>
      <c r="F120" s="45"/>
      <c r="G120" s="117"/>
      <c r="H120" s="45"/>
      <c r="I120" s="45"/>
      <c r="J120" s="117"/>
      <c r="K120" s="118"/>
      <c r="L120" s="45"/>
      <c r="M120" s="45"/>
      <c r="N120" s="45"/>
      <c r="O120" s="45"/>
      <c r="P120" s="45"/>
      <c r="Q120" s="45"/>
      <c r="R120" s="45"/>
    </row>
    <row r="121" spans="1:18">
      <c r="A121" s="45"/>
      <c r="B121" s="45"/>
      <c r="C121" s="45"/>
      <c r="D121" s="116"/>
      <c r="E121" s="45"/>
      <c r="F121" s="45"/>
      <c r="G121" s="117"/>
      <c r="H121" s="45"/>
      <c r="I121" s="45"/>
      <c r="J121" s="117"/>
      <c r="K121" s="118"/>
      <c r="L121" s="45"/>
      <c r="M121" s="45"/>
      <c r="N121" s="45"/>
      <c r="O121" s="45"/>
      <c r="P121" s="45"/>
      <c r="Q121" s="45"/>
      <c r="R121" s="45"/>
    </row>
    <row r="122" spans="1:18">
      <c r="A122" s="45"/>
      <c r="B122" s="45"/>
      <c r="C122" s="45"/>
      <c r="D122" s="116"/>
      <c r="E122" s="45"/>
      <c r="F122" s="45"/>
      <c r="G122" s="117"/>
      <c r="H122" s="45"/>
      <c r="I122" s="45"/>
      <c r="J122" s="117"/>
      <c r="K122" s="118"/>
      <c r="L122" s="45"/>
      <c r="M122" s="45"/>
      <c r="N122" s="45"/>
      <c r="O122" s="45"/>
      <c r="P122" s="45"/>
      <c r="Q122" s="45"/>
      <c r="R122" s="45"/>
    </row>
    <row r="123" spans="1:18">
      <c r="A123" s="45"/>
      <c r="B123" s="45"/>
      <c r="C123" s="45"/>
      <c r="D123" s="116"/>
      <c r="E123" s="45"/>
      <c r="F123" s="45"/>
      <c r="G123" s="117"/>
      <c r="H123" s="45"/>
      <c r="I123" s="45"/>
      <c r="J123" s="117"/>
      <c r="K123" s="118"/>
      <c r="L123" s="45"/>
      <c r="M123" s="45"/>
      <c r="N123" s="45"/>
      <c r="O123" s="45"/>
      <c r="P123" s="45"/>
      <c r="Q123" s="45"/>
      <c r="R123" s="45"/>
    </row>
    <row r="124" spans="1:18">
      <c r="A124" s="45"/>
      <c r="B124" s="45"/>
      <c r="C124" s="45"/>
      <c r="D124" s="116"/>
      <c r="E124" s="45"/>
      <c r="F124" s="45"/>
      <c r="G124" s="117"/>
      <c r="H124" s="45"/>
      <c r="I124" s="45"/>
      <c r="J124" s="117"/>
      <c r="K124" s="118"/>
      <c r="L124" s="45"/>
      <c r="M124" s="45"/>
      <c r="N124" s="45"/>
      <c r="O124" s="45"/>
      <c r="P124" s="45"/>
      <c r="Q124" s="45"/>
      <c r="R124" s="45"/>
    </row>
    <row r="125" spans="1:18">
      <c r="A125" s="45"/>
      <c r="B125" s="45"/>
      <c r="C125" s="45"/>
      <c r="D125" s="116"/>
      <c r="E125" s="45"/>
      <c r="F125" s="45"/>
      <c r="G125" s="117"/>
      <c r="H125" s="45"/>
      <c r="I125" s="45"/>
      <c r="J125" s="117"/>
      <c r="K125" s="118"/>
      <c r="L125" s="45"/>
      <c r="M125" s="45"/>
      <c r="N125" s="45"/>
      <c r="O125" s="45"/>
      <c r="P125" s="45"/>
      <c r="Q125" s="45"/>
      <c r="R125" s="45"/>
    </row>
    <row r="126" spans="1:18">
      <c r="A126" s="45"/>
      <c r="B126" s="45"/>
      <c r="C126" s="45"/>
      <c r="D126" s="116"/>
      <c r="E126" s="45"/>
      <c r="F126" s="45"/>
      <c r="G126" s="117"/>
      <c r="H126" s="45"/>
      <c r="I126" s="45"/>
      <c r="J126" s="117"/>
      <c r="K126" s="118"/>
      <c r="L126" s="45"/>
      <c r="M126" s="45"/>
      <c r="N126" s="45"/>
      <c r="O126" s="45"/>
      <c r="P126" s="45"/>
      <c r="Q126" s="45"/>
      <c r="R126" s="45"/>
    </row>
    <row r="127" spans="1:18">
      <c r="A127" s="45"/>
      <c r="B127" s="45"/>
      <c r="C127" s="45"/>
      <c r="D127" s="116"/>
      <c r="E127" s="45"/>
      <c r="F127" s="45"/>
      <c r="G127" s="117"/>
      <c r="H127" s="45"/>
      <c r="I127" s="45"/>
      <c r="J127" s="117"/>
      <c r="K127" s="118"/>
      <c r="L127" s="45"/>
      <c r="M127" s="45"/>
      <c r="N127" s="45"/>
      <c r="O127" s="45"/>
      <c r="P127" s="45"/>
      <c r="Q127" s="45"/>
      <c r="R127" s="45"/>
    </row>
    <row r="128" spans="1:18">
      <c r="A128" s="45"/>
      <c r="B128" s="45"/>
      <c r="C128" s="45"/>
      <c r="D128" s="116"/>
      <c r="E128" s="45"/>
      <c r="F128" s="45"/>
      <c r="G128" s="117"/>
      <c r="H128" s="45"/>
      <c r="I128" s="45"/>
      <c r="J128" s="117"/>
      <c r="K128" s="118"/>
      <c r="L128" s="45"/>
      <c r="M128" s="45"/>
      <c r="N128" s="45"/>
      <c r="O128" s="45"/>
      <c r="P128" s="45"/>
      <c r="Q128" s="45"/>
      <c r="R128" s="45"/>
    </row>
    <row r="129" spans="1:18">
      <c r="A129" s="45"/>
      <c r="B129" s="45"/>
      <c r="C129" s="45"/>
      <c r="D129" s="116"/>
      <c r="E129" s="45"/>
      <c r="F129" s="45"/>
      <c r="G129" s="117"/>
      <c r="H129" s="45"/>
      <c r="I129" s="45"/>
      <c r="J129" s="117"/>
      <c r="K129" s="118"/>
      <c r="L129" s="45"/>
      <c r="M129" s="45"/>
      <c r="N129" s="45"/>
      <c r="O129" s="45"/>
      <c r="P129" s="45"/>
      <c r="Q129" s="45"/>
      <c r="R129" s="45"/>
    </row>
    <row r="130" spans="1:18">
      <c r="A130" s="45"/>
      <c r="B130" s="45"/>
      <c r="C130" s="45"/>
      <c r="D130" s="116"/>
      <c r="E130" s="45"/>
      <c r="F130" s="45"/>
      <c r="G130" s="117"/>
      <c r="H130" s="45"/>
      <c r="I130" s="45"/>
      <c r="J130" s="117"/>
      <c r="K130" s="118"/>
      <c r="L130" s="45"/>
      <c r="M130" s="45"/>
      <c r="N130" s="45"/>
      <c r="O130" s="45"/>
      <c r="P130" s="45"/>
      <c r="Q130" s="45"/>
      <c r="R130" s="45"/>
    </row>
    <row r="131" spans="1:18">
      <c r="A131" s="45"/>
      <c r="B131" s="45"/>
      <c r="C131" s="45"/>
      <c r="D131" s="116"/>
      <c r="E131" s="45"/>
      <c r="F131" s="45"/>
      <c r="G131" s="117"/>
      <c r="H131" s="45"/>
      <c r="I131" s="45"/>
      <c r="J131" s="117"/>
      <c r="K131" s="118"/>
      <c r="L131" s="45"/>
      <c r="M131" s="45"/>
      <c r="N131" s="45"/>
      <c r="O131" s="45"/>
      <c r="P131" s="45"/>
      <c r="Q131" s="45"/>
      <c r="R131" s="45"/>
    </row>
    <row r="132" spans="1:18">
      <c r="A132" s="45"/>
      <c r="B132" s="45"/>
      <c r="C132" s="45"/>
      <c r="D132" s="116"/>
      <c r="E132" s="45"/>
      <c r="F132" s="45"/>
      <c r="G132" s="117"/>
      <c r="H132" s="45"/>
      <c r="I132" s="45"/>
      <c r="J132" s="117"/>
      <c r="K132" s="118"/>
      <c r="L132" s="45"/>
      <c r="M132" s="45"/>
      <c r="N132" s="45"/>
      <c r="O132" s="45"/>
      <c r="P132" s="45"/>
      <c r="Q132" s="45"/>
      <c r="R132" s="45"/>
    </row>
    <row r="133" spans="1:18">
      <c r="A133" s="45"/>
      <c r="B133" s="45"/>
      <c r="C133" s="45"/>
      <c r="D133" s="116"/>
      <c r="E133" s="45"/>
      <c r="F133" s="45"/>
      <c r="G133" s="117"/>
      <c r="H133" s="45"/>
      <c r="I133" s="45"/>
      <c r="J133" s="117"/>
      <c r="K133" s="118"/>
      <c r="L133" s="45"/>
      <c r="M133" s="45"/>
      <c r="N133" s="45"/>
      <c r="O133" s="45"/>
      <c r="P133" s="45"/>
      <c r="Q133" s="45"/>
      <c r="R133" s="45"/>
    </row>
    <row r="134" spans="1:18">
      <c r="A134" s="45"/>
      <c r="B134" s="45"/>
      <c r="C134" s="45"/>
      <c r="D134" s="116"/>
      <c r="E134" s="45"/>
      <c r="F134" s="45"/>
      <c r="G134" s="117"/>
      <c r="H134" s="45"/>
      <c r="I134" s="45"/>
      <c r="J134" s="117"/>
      <c r="K134" s="118"/>
      <c r="L134" s="45"/>
      <c r="M134" s="45"/>
      <c r="N134" s="45"/>
      <c r="O134" s="45"/>
      <c r="P134" s="45"/>
      <c r="Q134" s="45"/>
      <c r="R134" s="45"/>
    </row>
    <row r="135" spans="1:18">
      <c r="A135" s="45"/>
      <c r="B135" s="45"/>
      <c r="C135" s="45"/>
      <c r="D135" s="116"/>
      <c r="E135" s="45"/>
      <c r="F135" s="45"/>
      <c r="G135" s="117"/>
      <c r="H135" s="45"/>
      <c r="I135" s="45"/>
      <c r="J135" s="117"/>
      <c r="K135" s="118"/>
      <c r="L135" s="45"/>
      <c r="M135" s="45"/>
      <c r="N135" s="45"/>
      <c r="O135" s="45"/>
      <c r="P135" s="45"/>
      <c r="Q135" s="45"/>
      <c r="R135" s="45"/>
    </row>
    <row r="136" spans="1:18">
      <c r="A136" s="45"/>
      <c r="B136" s="45"/>
      <c r="C136" s="45"/>
      <c r="D136" s="116"/>
      <c r="E136" s="45"/>
      <c r="F136" s="45"/>
      <c r="G136" s="117"/>
      <c r="H136" s="45"/>
      <c r="I136" s="45"/>
      <c r="J136" s="117"/>
      <c r="K136" s="118"/>
      <c r="L136" s="45"/>
      <c r="M136" s="45"/>
      <c r="N136" s="45"/>
      <c r="O136" s="45"/>
      <c r="P136" s="45"/>
      <c r="Q136" s="45"/>
      <c r="R136" s="45"/>
    </row>
    <row r="137" spans="1:18">
      <c r="A137" s="45"/>
      <c r="B137" s="45"/>
      <c r="C137" s="45"/>
      <c r="D137" s="116"/>
      <c r="E137" s="45"/>
      <c r="F137" s="45"/>
      <c r="G137" s="117"/>
      <c r="H137" s="45"/>
      <c r="I137" s="45"/>
      <c r="J137" s="117"/>
      <c r="K137" s="118"/>
      <c r="L137" s="45"/>
      <c r="M137" s="45"/>
      <c r="N137" s="45"/>
      <c r="O137" s="45"/>
      <c r="P137" s="45"/>
      <c r="Q137" s="45"/>
      <c r="R137" s="45"/>
    </row>
    <row r="138" spans="1:18">
      <c r="A138" s="45"/>
      <c r="B138" s="45"/>
      <c r="C138" s="45"/>
      <c r="D138" s="116"/>
      <c r="E138" s="45"/>
      <c r="F138" s="45"/>
      <c r="G138" s="117"/>
      <c r="H138" s="45"/>
      <c r="I138" s="45"/>
      <c r="J138" s="117"/>
      <c r="K138" s="118"/>
      <c r="L138" s="45"/>
      <c r="M138" s="45"/>
      <c r="N138" s="45"/>
      <c r="O138" s="45"/>
      <c r="P138" s="45"/>
      <c r="Q138" s="45"/>
      <c r="R138" s="45"/>
    </row>
    <row r="139" spans="1:18">
      <c r="A139" s="45"/>
      <c r="B139" s="45"/>
      <c r="C139" s="45"/>
      <c r="D139" s="116"/>
      <c r="E139" s="45"/>
      <c r="F139" s="45"/>
      <c r="G139" s="117"/>
      <c r="H139" s="45"/>
      <c r="I139" s="45"/>
      <c r="J139" s="117"/>
      <c r="K139" s="118"/>
      <c r="L139" s="45"/>
      <c r="M139" s="45"/>
      <c r="N139" s="45"/>
      <c r="O139" s="45"/>
      <c r="P139" s="45"/>
      <c r="Q139" s="45"/>
      <c r="R139" s="45"/>
    </row>
    <row r="140" spans="1:18">
      <c r="A140" s="45"/>
      <c r="B140" s="45"/>
      <c r="C140" s="45"/>
      <c r="D140" s="116"/>
      <c r="E140" s="45"/>
      <c r="F140" s="45"/>
      <c r="G140" s="117"/>
      <c r="H140" s="45"/>
      <c r="I140" s="45"/>
      <c r="J140" s="117"/>
      <c r="K140" s="118"/>
      <c r="L140" s="45"/>
      <c r="M140" s="45"/>
      <c r="N140" s="45"/>
      <c r="O140" s="45"/>
      <c r="P140" s="45"/>
      <c r="Q140" s="45"/>
      <c r="R140" s="45"/>
    </row>
    <row r="141" spans="1:18">
      <c r="A141" s="45"/>
      <c r="B141" s="45"/>
      <c r="C141" s="45"/>
      <c r="D141" s="116"/>
      <c r="E141" s="45"/>
      <c r="F141" s="45"/>
      <c r="G141" s="117"/>
      <c r="H141" s="45"/>
      <c r="I141" s="45"/>
      <c r="J141" s="117"/>
      <c r="K141" s="118"/>
      <c r="L141" s="45"/>
      <c r="M141" s="45"/>
      <c r="N141" s="45"/>
      <c r="O141" s="45"/>
      <c r="P141" s="45"/>
      <c r="Q141" s="45"/>
      <c r="R141" s="45"/>
    </row>
    <row r="142" spans="1:18">
      <c r="A142" s="45"/>
      <c r="B142" s="45"/>
      <c r="C142" s="45"/>
      <c r="D142" s="116"/>
      <c r="E142" s="45"/>
      <c r="F142" s="45"/>
      <c r="G142" s="117"/>
      <c r="H142" s="45"/>
      <c r="I142" s="45"/>
      <c r="J142" s="117"/>
      <c r="K142" s="118"/>
      <c r="L142" s="45"/>
      <c r="M142" s="45"/>
      <c r="N142" s="45"/>
      <c r="O142" s="45"/>
      <c r="P142" s="45"/>
      <c r="Q142" s="45"/>
      <c r="R142" s="45"/>
    </row>
    <row r="143" spans="1:18">
      <c r="A143" s="45"/>
      <c r="B143" s="45"/>
      <c r="C143" s="45"/>
      <c r="D143" s="116"/>
      <c r="E143" s="45"/>
      <c r="F143" s="45"/>
      <c r="G143" s="117"/>
      <c r="H143" s="45"/>
      <c r="I143" s="45"/>
      <c r="J143" s="117"/>
      <c r="K143" s="118"/>
      <c r="L143" s="45"/>
      <c r="M143" s="45"/>
      <c r="N143" s="45"/>
      <c r="O143" s="45"/>
      <c r="P143" s="45"/>
      <c r="Q143" s="45"/>
      <c r="R143" s="45"/>
    </row>
    <row r="144" spans="1:18">
      <c r="A144" s="45"/>
      <c r="B144" s="45"/>
      <c r="C144" s="45"/>
      <c r="D144" s="116"/>
      <c r="E144" s="45"/>
      <c r="F144" s="45"/>
      <c r="G144" s="117"/>
      <c r="H144" s="45"/>
      <c r="I144" s="45"/>
      <c r="J144" s="117"/>
      <c r="K144" s="118"/>
      <c r="L144" s="45"/>
      <c r="M144" s="45"/>
      <c r="N144" s="45"/>
      <c r="O144" s="45"/>
      <c r="P144" s="45"/>
      <c r="Q144" s="45"/>
      <c r="R144" s="45"/>
    </row>
    <row r="145" spans="1:18">
      <c r="A145" s="45"/>
      <c r="B145" s="45"/>
      <c r="C145" s="45"/>
      <c r="D145" s="116"/>
      <c r="E145" s="45"/>
      <c r="F145" s="45"/>
      <c r="G145" s="117"/>
      <c r="H145" s="45"/>
      <c r="I145" s="45"/>
      <c r="J145" s="117"/>
      <c r="K145" s="118"/>
      <c r="L145" s="45"/>
      <c r="M145" s="45"/>
      <c r="N145" s="45"/>
      <c r="O145" s="45"/>
      <c r="P145" s="45"/>
      <c r="Q145" s="45"/>
      <c r="R145" s="45"/>
    </row>
    <row r="146" spans="1:18">
      <c r="A146" s="45"/>
      <c r="B146" s="45"/>
      <c r="C146" s="45"/>
      <c r="D146" s="116"/>
      <c r="E146" s="45"/>
      <c r="F146" s="45"/>
      <c r="G146" s="117"/>
      <c r="H146" s="45"/>
      <c r="I146" s="45"/>
      <c r="J146" s="117"/>
      <c r="K146" s="118"/>
      <c r="L146" s="45"/>
      <c r="M146" s="45"/>
      <c r="N146" s="45"/>
      <c r="O146" s="45"/>
      <c r="P146" s="45"/>
      <c r="Q146" s="45"/>
      <c r="R146" s="45"/>
    </row>
    <row r="147" spans="1:18">
      <c r="A147" s="45"/>
      <c r="B147" s="45"/>
      <c r="C147" s="45"/>
      <c r="D147" s="116"/>
      <c r="E147" s="45"/>
      <c r="F147" s="45"/>
      <c r="G147" s="117"/>
      <c r="H147" s="45"/>
      <c r="I147" s="45"/>
      <c r="J147" s="117"/>
      <c r="K147" s="118"/>
      <c r="L147" s="45"/>
      <c r="M147" s="45"/>
      <c r="N147" s="45"/>
      <c r="O147" s="45"/>
      <c r="P147" s="45"/>
      <c r="Q147" s="45"/>
      <c r="R147" s="45"/>
    </row>
    <row r="148" spans="1:18">
      <c r="A148" s="45"/>
      <c r="B148" s="45"/>
      <c r="C148" s="45"/>
      <c r="D148" s="116"/>
      <c r="E148" s="45"/>
      <c r="F148" s="45"/>
      <c r="G148" s="117"/>
      <c r="H148" s="45"/>
      <c r="I148" s="45"/>
      <c r="J148" s="117"/>
      <c r="K148" s="118"/>
      <c r="L148" s="45"/>
      <c r="M148" s="45"/>
      <c r="N148" s="45"/>
      <c r="O148" s="45"/>
      <c r="P148" s="45"/>
      <c r="Q148" s="45"/>
      <c r="R148" s="45"/>
    </row>
    <row r="149" spans="1:18">
      <c r="A149" s="45"/>
      <c r="B149" s="45"/>
      <c r="C149" s="45"/>
      <c r="D149" s="116"/>
      <c r="E149" s="45"/>
      <c r="F149" s="45"/>
      <c r="G149" s="117"/>
      <c r="H149" s="45"/>
      <c r="I149" s="45"/>
      <c r="J149" s="117"/>
      <c r="K149" s="118"/>
      <c r="L149" s="45"/>
      <c r="M149" s="45"/>
      <c r="N149" s="45"/>
      <c r="O149" s="45"/>
      <c r="P149" s="45"/>
      <c r="Q149" s="45"/>
      <c r="R149" s="45"/>
    </row>
    <row r="150" spans="1:18">
      <c r="A150" s="45"/>
      <c r="B150" s="45"/>
      <c r="C150" s="45"/>
      <c r="D150" s="116"/>
      <c r="E150" s="45"/>
      <c r="F150" s="45"/>
      <c r="G150" s="117"/>
      <c r="H150" s="45"/>
      <c r="I150" s="45"/>
      <c r="J150" s="117"/>
      <c r="K150" s="118"/>
      <c r="L150" s="45"/>
      <c r="M150" s="45"/>
      <c r="N150" s="45"/>
      <c r="O150" s="45"/>
      <c r="P150" s="45"/>
      <c r="Q150" s="45"/>
      <c r="R150" s="45"/>
    </row>
    <row r="151" spans="1:18">
      <c r="A151" s="45"/>
      <c r="B151" s="45"/>
      <c r="C151" s="45"/>
      <c r="D151" s="116"/>
      <c r="E151" s="45"/>
      <c r="F151" s="45"/>
      <c r="G151" s="117"/>
      <c r="H151" s="45"/>
      <c r="I151" s="45"/>
      <c r="J151" s="117"/>
      <c r="K151" s="118"/>
      <c r="L151" s="45"/>
      <c r="M151" s="45"/>
      <c r="N151" s="45"/>
      <c r="O151" s="45"/>
      <c r="P151" s="45"/>
      <c r="Q151" s="45"/>
      <c r="R151" s="45"/>
    </row>
    <row r="152" spans="1:18">
      <c r="A152" s="45"/>
      <c r="B152" s="45"/>
      <c r="C152" s="45"/>
      <c r="D152" s="116"/>
      <c r="E152" s="45"/>
      <c r="F152" s="45"/>
      <c r="G152" s="117"/>
      <c r="H152" s="45"/>
      <c r="I152" s="45"/>
      <c r="J152" s="117"/>
      <c r="K152" s="118"/>
      <c r="L152" s="45"/>
      <c r="M152" s="45"/>
      <c r="N152" s="45"/>
      <c r="O152" s="45"/>
      <c r="P152" s="45"/>
      <c r="Q152" s="45"/>
      <c r="R152" s="45"/>
    </row>
    <row r="153" spans="1:18">
      <c r="A153" s="45"/>
      <c r="B153" s="45"/>
      <c r="C153" s="45"/>
      <c r="D153" s="116"/>
      <c r="E153" s="45"/>
      <c r="F153" s="45"/>
      <c r="G153" s="117"/>
      <c r="H153" s="45"/>
      <c r="I153" s="45"/>
      <c r="J153" s="117"/>
      <c r="K153" s="118"/>
      <c r="L153" s="45"/>
      <c r="M153" s="45"/>
      <c r="N153" s="45"/>
      <c r="O153" s="45"/>
      <c r="P153" s="45"/>
      <c r="Q153" s="45"/>
      <c r="R153" s="45"/>
    </row>
    <row r="154" spans="1:18">
      <c r="A154" s="45"/>
      <c r="B154" s="45"/>
      <c r="C154" s="45"/>
      <c r="D154" s="116"/>
      <c r="E154" s="45"/>
      <c r="F154" s="45"/>
      <c r="G154" s="117"/>
      <c r="H154" s="45"/>
      <c r="I154" s="45"/>
      <c r="J154" s="117"/>
      <c r="K154" s="118"/>
      <c r="L154" s="45"/>
      <c r="M154" s="45"/>
      <c r="N154" s="45"/>
      <c r="O154" s="45"/>
      <c r="P154" s="45"/>
      <c r="Q154" s="45"/>
      <c r="R154" s="45"/>
    </row>
    <row r="155" spans="1:18">
      <c r="A155" s="45"/>
      <c r="B155" s="45"/>
      <c r="C155" s="45"/>
      <c r="D155" s="116"/>
      <c r="E155" s="45"/>
      <c r="F155" s="45"/>
      <c r="G155" s="117"/>
      <c r="H155" s="45"/>
      <c r="I155" s="45"/>
      <c r="J155" s="117"/>
      <c r="K155" s="118"/>
      <c r="L155" s="45"/>
      <c r="M155" s="45"/>
      <c r="N155" s="45"/>
      <c r="O155" s="45"/>
      <c r="P155" s="45"/>
      <c r="Q155" s="45"/>
      <c r="R155" s="45"/>
    </row>
    <row r="156" spans="1:18">
      <c r="A156" s="45"/>
      <c r="B156" s="45"/>
      <c r="C156" s="45"/>
      <c r="D156" s="116"/>
      <c r="E156" s="45"/>
      <c r="F156" s="45"/>
      <c r="G156" s="117"/>
      <c r="H156" s="45"/>
      <c r="I156" s="45"/>
      <c r="J156" s="117"/>
      <c r="K156" s="118"/>
      <c r="L156" s="45"/>
      <c r="M156" s="45"/>
      <c r="N156" s="45"/>
      <c r="O156" s="45"/>
      <c r="P156" s="45"/>
      <c r="Q156" s="45"/>
      <c r="R156" s="45"/>
    </row>
    <row r="157" spans="1:18">
      <c r="A157" s="45"/>
      <c r="B157" s="45"/>
      <c r="C157" s="45"/>
      <c r="D157" s="116"/>
      <c r="E157" s="45"/>
      <c r="F157" s="45"/>
      <c r="G157" s="117"/>
      <c r="H157" s="45"/>
      <c r="I157" s="45"/>
      <c r="J157" s="117"/>
      <c r="K157" s="118"/>
      <c r="L157" s="45"/>
      <c r="M157" s="45"/>
      <c r="N157" s="45"/>
      <c r="O157" s="45"/>
      <c r="P157" s="45"/>
      <c r="Q157" s="45"/>
      <c r="R157" s="45"/>
    </row>
    <row r="158" spans="1:18">
      <c r="A158" s="45"/>
      <c r="B158" s="45"/>
      <c r="C158" s="45"/>
      <c r="D158" s="116"/>
      <c r="E158" s="45"/>
      <c r="F158" s="45"/>
      <c r="G158" s="117"/>
      <c r="H158" s="45"/>
      <c r="I158" s="45"/>
      <c r="J158" s="117"/>
      <c r="K158" s="118"/>
      <c r="L158" s="45"/>
      <c r="M158" s="45"/>
      <c r="N158" s="45"/>
      <c r="O158" s="45"/>
      <c r="P158" s="45"/>
      <c r="Q158" s="45"/>
      <c r="R158" s="45"/>
    </row>
    <row r="159" spans="1:18">
      <c r="A159" s="45"/>
      <c r="B159" s="45"/>
      <c r="C159" s="45"/>
      <c r="D159" s="116"/>
      <c r="E159" s="45"/>
      <c r="F159" s="45"/>
      <c r="G159" s="117"/>
      <c r="H159" s="45"/>
      <c r="I159" s="45"/>
      <c r="J159" s="117"/>
      <c r="K159" s="118"/>
      <c r="L159" s="45"/>
      <c r="M159" s="45"/>
      <c r="N159" s="45"/>
      <c r="O159" s="45"/>
      <c r="P159" s="45"/>
      <c r="Q159" s="45"/>
      <c r="R159" s="45"/>
    </row>
    <row r="160" spans="1:18">
      <c r="A160" s="45"/>
      <c r="B160" s="45"/>
      <c r="C160" s="45"/>
      <c r="D160" s="116"/>
      <c r="E160" s="45"/>
      <c r="F160" s="45"/>
      <c r="G160" s="117"/>
      <c r="H160" s="45"/>
      <c r="I160" s="45"/>
      <c r="J160" s="117"/>
      <c r="K160" s="118"/>
      <c r="L160" s="45"/>
      <c r="M160" s="45"/>
      <c r="N160" s="45"/>
      <c r="O160" s="45"/>
      <c r="P160" s="45"/>
      <c r="Q160" s="45"/>
      <c r="R160" s="45"/>
    </row>
  </sheetData>
  <phoneticPr fontId="21"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
  <sheetViews>
    <sheetView tabSelected="1" zoomScale="70" zoomScaleNormal="70" workbookViewId="0">
      <selection sqref="A1:J42"/>
    </sheetView>
  </sheetViews>
  <sheetFormatPr defaultRowHeight="12.75"/>
  <cols>
    <col min="1" max="1" width="6.85546875" style="91" bestFit="1" customWidth="1"/>
    <col min="2" max="6" width="15.7109375" style="91" customWidth="1"/>
    <col min="8" max="8" width="37.28515625" customWidth="1"/>
    <col min="10" max="10" width="29.42578125" customWidth="1"/>
  </cols>
  <sheetData>
    <row r="1" spans="1:10">
      <c r="A1" s="186" t="s">
        <v>17</v>
      </c>
      <c r="B1" s="187"/>
      <c r="C1" s="187"/>
      <c r="D1" s="187"/>
      <c r="E1" s="187"/>
      <c r="F1" s="188"/>
    </row>
    <row r="2" spans="1:10">
      <c r="A2" s="79"/>
      <c r="B2" s="80"/>
      <c r="C2" s="80"/>
      <c r="D2" s="80"/>
      <c r="E2" s="80"/>
      <c r="F2" s="81"/>
    </row>
    <row r="3" spans="1:10" s="53" customFormat="1" ht="33.75">
      <c r="A3" s="82" t="s">
        <v>83</v>
      </c>
      <c r="B3" s="83" t="s">
        <v>59</v>
      </c>
      <c r="C3" s="83" t="s">
        <v>58</v>
      </c>
      <c r="D3" s="83" t="s">
        <v>57</v>
      </c>
      <c r="E3" s="83" t="s">
        <v>56</v>
      </c>
      <c r="F3" s="84" t="s">
        <v>84</v>
      </c>
    </row>
    <row r="4" spans="1:10" ht="13.5" thickBot="1">
      <c r="A4" s="85">
        <v>2008</v>
      </c>
      <c r="B4" s="86">
        <v>4.616E-2</v>
      </c>
      <c r="C4" s="86">
        <v>4.616E-2</v>
      </c>
      <c r="D4" s="86">
        <v>0.11899999999999999</v>
      </c>
      <c r="E4" s="86">
        <v>1054.25</v>
      </c>
      <c r="F4" s="87">
        <f>E4*12/2080</f>
        <v>6.0822115384615385</v>
      </c>
      <c r="H4" s="56" t="s">
        <v>36</v>
      </c>
      <c r="J4" s="61" t="s">
        <v>37</v>
      </c>
    </row>
    <row r="5" spans="1:10">
      <c r="A5" s="85">
        <v>2009</v>
      </c>
      <c r="B5" s="86">
        <v>4.616E-2</v>
      </c>
      <c r="C5" s="86">
        <v>4.616E-2</v>
      </c>
      <c r="D5" s="86">
        <v>0.14000000000000001</v>
      </c>
      <c r="E5" s="88">
        <v>1176.48</v>
      </c>
      <c r="F5" s="87">
        <f>E5*12/2080</f>
        <v>6.7873846153846156</v>
      </c>
      <c r="H5" s="54" t="s">
        <v>7</v>
      </c>
      <c r="J5" s="58" t="s">
        <v>25</v>
      </c>
    </row>
    <row r="6" spans="1:10">
      <c r="A6" s="85">
        <v>2010</v>
      </c>
      <c r="B6" s="86">
        <v>4.616E-2</v>
      </c>
      <c r="C6" s="86">
        <v>4.616E-2</v>
      </c>
      <c r="D6" s="86">
        <v>0.14000000000000001</v>
      </c>
      <c r="E6" s="86">
        <v>1194</v>
      </c>
      <c r="F6" s="87">
        <f>E6*12/2080</f>
        <v>6.8884615384615389</v>
      </c>
      <c r="H6" s="55" t="s">
        <v>8</v>
      </c>
      <c r="J6" s="59" t="s">
        <v>26</v>
      </c>
    </row>
    <row r="7" spans="1:10">
      <c r="A7" s="85">
        <v>2011</v>
      </c>
      <c r="B7" s="86">
        <v>4.616E-2</v>
      </c>
      <c r="C7" s="86">
        <v>4.616E-2</v>
      </c>
      <c r="D7" s="86">
        <v>0.17</v>
      </c>
      <c r="E7" s="86">
        <v>1343</v>
      </c>
      <c r="F7" s="87">
        <f>E7*12/2080</f>
        <v>7.7480769230769226</v>
      </c>
      <c r="H7" s="57" t="s">
        <v>9</v>
      </c>
      <c r="J7" s="59" t="s">
        <v>27</v>
      </c>
    </row>
    <row r="8" spans="1:10">
      <c r="A8" s="85">
        <v>2012</v>
      </c>
      <c r="B8" s="86">
        <v>4.616E-2</v>
      </c>
      <c r="C8" s="86">
        <v>4.616E-2</v>
      </c>
      <c r="D8" s="86">
        <v>0.17</v>
      </c>
      <c r="E8" s="86">
        <v>1290</v>
      </c>
      <c r="F8" s="87">
        <f>E8*12/2080</f>
        <v>7.4423076923076925</v>
      </c>
      <c r="J8" s="60" t="s">
        <v>28</v>
      </c>
    </row>
    <row r="9" spans="1:10">
      <c r="A9" s="85">
        <v>2013</v>
      </c>
      <c r="B9" s="86">
        <v>4.616E-2</v>
      </c>
      <c r="C9" s="86">
        <v>4.616E-2</v>
      </c>
      <c r="D9" s="86">
        <v>0.17</v>
      </c>
      <c r="E9" s="86">
        <v>1303</v>
      </c>
      <c r="F9" s="87">
        <f t="shared" ref="F9:F12" si="0">E9*12/2080</f>
        <v>7.5173076923076927</v>
      </c>
      <c r="J9" s="60" t="s">
        <v>29</v>
      </c>
    </row>
    <row r="10" spans="1:10">
      <c r="A10" s="85">
        <v>2014</v>
      </c>
      <c r="B10" s="86">
        <v>4.616E-2</v>
      </c>
      <c r="C10" s="86">
        <v>4.616E-2</v>
      </c>
      <c r="D10" s="86">
        <v>0.16</v>
      </c>
      <c r="E10" s="86">
        <v>1355</v>
      </c>
      <c r="F10" s="87">
        <f t="shared" si="0"/>
        <v>7.8173076923076925</v>
      </c>
      <c r="J10" s="62" t="s">
        <v>30</v>
      </c>
    </row>
    <row r="11" spans="1:10">
      <c r="A11" s="85">
        <v>2015</v>
      </c>
      <c r="B11" s="86">
        <v>4.616E-2</v>
      </c>
      <c r="C11" s="86">
        <v>4.616E-2</v>
      </c>
      <c r="D11" s="86">
        <v>0.19</v>
      </c>
      <c r="E11" s="86">
        <v>1409</v>
      </c>
      <c r="F11" s="87">
        <f t="shared" si="0"/>
        <v>8.1288461538461547</v>
      </c>
    </row>
    <row r="12" spans="1:10">
      <c r="A12" s="85">
        <v>2016</v>
      </c>
      <c r="B12" s="86">
        <v>4.616E-2</v>
      </c>
      <c r="C12" s="86">
        <v>4.616E-2</v>
      </c>
      <c r="D12" s="86">
        <v>0.18</v>
      </c>
      <c r="E12" s="86">
        <v>1465</v>
      </c>
      <c r="F12" s="87">
        <f t="shared" si="0"/>
        <v>8.4519230769230766</v>
      </c>
    </row>
    <row r="13" spans="1:10">
      <c r="A13" s="89">
        <v>2017</v>
      </c>
      <c r="B13" s="86">
        <v>4.616E-2</v>
      </c>
      <c r="C13" s="86">
        <v>4.616E-2</v>
      </c>
      <c r="D13" s="86">
        <v>0.22</v>
      </c>
      <c r="E13" s="86">
        <v>1465</v>
      </c>
      <c r="F13" s="89">
        <f t="shared" ref="F13:F18" si="1">E13*12/2080</f>
        <v>8.4519230769230766</v>
      </c>
    </row>
    <row r="14" spans="1:10">
      <c r="A14" s="89">
        <v>2018</v>
      </c>
      <c r="B14" s="86">
        <v>4.616E-2</v>
      </c>
      <c r="C14" s="86">
        <v>4.616E-2</v>
      </c>
      <c r="D14" s="86">
        <v>0.23</v>
      </c>
      <c r="E14" s="86">
        <v>1524</v>
      </c>
      <c r="F14" s="89">
        <f t="shared" si="1"/>
        <v>8.792307692307693</v>
      </c>
    </row>
    <row r="15" spans="1:10">
      <c r="A15" s="89">
        <v>2019</v>
      </c>
      <c r="B15" s="86">
        <v>4.616E-2</v>
      </c>
      <c r="C15" s="86">
        <v>4.616E-2</v>
      </c>
      <c r="D15" s="86">
        <v>0.22</v>
      </c>
      <c r="E15" s="86">
        <v>1524</v>
      </c>
      <c r="F15" s="89">
        <f t="shared" si="1"/>
        <v>8.792307692307693</v>
      </c>
    </row>
    <row r="16" spans="1:10">
      <c r="A16" s="93">
        <v>2020</v>
      </c>
      <c r="B16" s="92">
        <v>4.616E-2</v>
      </c>
      <c r="C16" s="92">
        <v>4.616E-2</v>
      </c>
      <c r="D16" s="92">
        <v>0.24</v>
      </c>
      <c r="E16" s="92">
        <v>1524</v>
      </c>
      <c r="F16" s="89">
        <f t="shared" si="1"/>
        <v>8.792307692307693</v>
      </c>
    </row>
    <row r="17" spans="1:6">
      <c r="A17" s="89">
        <v>2021</v>
      </c>
      <c r="B17" s="92">
        <v>4.616E-2</v>
      </c>
      <c r="C17" s="92">
        <v>4.616E-2</v>
      </c>
      <c r="D17" s="92">
        <v>0.24</v>
      </c>
      <c r="E17" s="86">
        <v>1371</v>
      </c>
      <c r="F17" s="89">
        <f t="shared" si="1"/>
        <v>7.9096153846153845</v>
      </c>
    </row>
    <row r="18" spans="1:6">
      <c r="A18" s="115">
        <v>2022</v>
      </c>
      <c r="B18" s="92">
        <v>4.616E-2</v>
      </c>
      <c r="C18" s="92">
        <v>4.616E-2</v>
      </c>
      <c r="D18" s="90">
        <v>0.18</v>
      </c>
      <c r="E18" s="90">
        <v>1524</v>
      </c>
      <c r="F18" s="89">
        <f t="shared" si="1"/>
        <v>8.792307692307693</v>
      </c>
    </row>
    <row r="19" spans="1:6">
      <c r="A19" s="120">
        <v>2023</v>
      </c>
      <c r="B19" s="113">
        <v>4.616E-2</v>
      </c>
      <c r="C19" s="113">
        <v>4.616E-2</v>
      </c>
      <c r="D19" s="114">
        <v>7.4999999999999997E-2</v>
      </c>
      <c r="E19" s="114">
        <v>1562</v>
      </c>
      <c r="F19" s="119">
        <f>E19*12/2080</f>
        <v>9.0115384615384624</v>
      </c>
    </row>
    <row r="20" spans="1:6">
      <c r="A20" s="112">
        <v>2024</v>
      </c>
      <c r="B20" s="113">
        <v>4.616E-2</v>
      </c>
      <c r="C20" s="113">
        <v>4.616E-2</v>
      </c>
      <c r="D20" s="114">
        <v>7.6999999999999999E-2</v>
      </c>
      <c r="E20" s="114">
        <v>1600</v>
      </c>
      <c r="F20" s="112">
        <f>E20*12/2080</f>
        <v>9.2307692307692299</v>
      </c>
    </row>
  </sheetData>
  <sheetProtection algorithmName="SHA-512" hashValue="slNBkDjeL1Iuhr/y/EyG5OpgmL04/As+PXQwrI7FtnCVjVIGvswugoBrGwntanmjFJEqD3AKPu6C3OBAHAwslg==" saltValue="C3wJWhBfaMf7DvIxUgklRA==" spinCount="100000" sheet="1" objects="1" scenarios="1"/>
  <mergeCells count="1">
    <mergeCell ref="A1:F1"/>
  </mergeCells>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03A9BA1C1EE846B58539412B8580C2" ma:contentTypeVersion="10" ma:contentTypeDescription="Create a new document." ma:contentTypeScope="" ma:versionID="863f1b23da744dea49d5019c29cf5a54">
  <xsd:schema xmlns:xsd="http://www.w3.org/2001/XMLSchema" xmlns:xs="http://www.w3.org/2001/XMLSchema" xmlns:p="http://schemas.microsoft.com/office/2006/metadata/properties" xmlns:ns3="e6e5ddb0-71c0-4eb3-8792-8f3a84f43689" xmlns:ns4="888fabda-18af-467b-9563-392557203a89" targetNamespace="http://schemas.microsoft.com/office/2006/metadata/properties" ma:root="true" ma:fieldsID="2fc600cc12495d9c2302dbf05fef8047" ns3:_="" ns4:_="">
    <xsd:import namespace="e6e5ddb0-71c0-4eb3-8792-8f3a84f43689"/>
    <xsd:import namespace="888fabda-18af-467b-9563-392557203a8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e5ddb0-71c0-4eb3-8792-8f3a84f436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8fabda-18af-467b-9563-392557203a8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B33B6D-1BF8-4E40-8C4D-21A30CAAD91A}">
  <ds:schemaRefs>
    <ds:schemaRef ds:uri="http://schemas.microsoft.com/sharepoint/v3/contenttype/forms"/>
  </ds:schemaRefs>
</ds:datastoreItem>
</file>

<file path=customXml/itemProps2.xml><?xml version="1.0" encoding="utf-8"?>
<ds:datastoreItem xmlns:ds="http://schemas.openxmlformats.org/officeDocument/2006/customXml" ds:itemID="{4E33E343-F5BE-4CF1-A23E-77D654D13B7D}">
  <ds:schemaRefs>
    <ds:schemaRef ds:uri="http://purl.org/dc/dcmitype/"/>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infopath/2007/PartnerControls"/>
    <ds:schemaRef ds:uri="http://schemas.microsoft.com/office/2006/documentManagement/types"/>
    <ds:schemaRef ds:uri="888fabda-18af-467b-9563-392557203a89"/>
    <ds:schemaRef ds:uri="e6e5ddb0-71c0-4eb3-8792-8f3a84f43689"/>
    <ds:schemaRef ds:uri="http://purl.org/dc/terms/"/>
  </ds:schemaRefs>
</ds:datastoreItem>
</file>

<file path=customXml/itemProps3.xml><?xml version="1.0" encoding="utf-8"?>
<ds:datastoreItem xmlns:ds="http://schemas.openxmlformats.org/officeDocument/2006/customXml" ds:itemID="{0BAA4DE9-44B8-4ACD-8EE7-3C048DCA4F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e5ddb0-71c0-4eb3-8792-8f3a84f43689"/>
    <ds:schemaRef ds:uri="888fabda-18af-467b-9563-392557203a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Back Benefits Calc</vt:lpstr>
      <vt:lpstr>Query Results</vt:lpstr>
      <vt:lpstr>Data Validation</vt:lpstr>
      <vt:lpstr>'Back Benefits Calc'!Print_Area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Jensen, Molly</dc:creator>
  <cp:lastModifiedBy>Klipsch, Theodore</cp:lastModifiedBy>
  <cp:lastPrinted>2019-06-14T17:28:46Z</cp:lastPrinted>
  <dcterms:created xsi:type="dcterms:W3CDTF">2009-11-10T15:48:39Z</dcterms:created>
  <dcterms:modified xsi:type="dcterms:W3CDTF">2024-03-15T22:17:41Z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0x0101006503A9BA1C1EE846B58539412B8580C2</vt:lpwstr>
  </property>
</Properties>
</file>