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4_3 August\"/>
    </mc:Choice>
  </mc:AlternateContent>
  <xr:revisionPtr revIDLastSave="0" documentId="13_ncr:1_{7DAFCF4B-D207-4077-A24F-E9A42DDEC801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Hotel Sales Tax" sheetId="10" r:id="rId12"/>
    <sheet name="Hotel Tax (HB 2015)" sheetId="80" r:id="rId13"/>
    <sheet name="Rental Car Sales Tax" sheetId="11" r:id="rId14"/>
    <sheet name="REET" sheetId="4" r:id="rId15"/>
    <sheet name="Investment Pool Nom" sheetId="5" r:id="rId16"/>
    <sheet name="Investment Pool Real" sheetId="35" r:id="rId17"/>
    <sheet name="CPI-U" sheetId="34" r:id="rId18"/>
    <sheet name="CPI-W" sheetId="7" r:id="rId19"/>
    <sheet name="Seattle CPI-U" sheetId="33" r:id="rId20"/>
    <sheet name="Seattle CPI-W" sheetId="13" r:id="rId21"/>
    <sheet name="COLA(new)" sheetId="62" r:id="rId22"/>
    <sheet name="Pharmaceuticals PPI" sheetId="14" r:id="rId23"/>
    <sheet name="Transportation CPI" sheetId="15" r:id="rId24"/>
    <sheet name="Retail Gas" sheetId="37" r:id="rId25"/>
    <sheet name="Diesel and Gas" sheetId="32" r:id="rId26"/>
    <sheet name="Docs" sheetId="81" r:id="rId27"/>
    <sheet name="Gambling" sheetId="69" r:id="rId28"/>
    <sheet name="E911" sheetId="82" r:id="rId29"/>
    <sheet name="Delinquencies" sheetId="83" r:id="rId30"/>
    <sheet name="CX" sheetId="39" r:id="rId31"/>
    <sheet name="DD-MH" sheetId="40" r:id="rId32"/>
    <sheet name="Veterans" sheetId="41" r:id="rId33"/>
    <sheet name="AFIS" sheetId="42" r:id="rId34"/>
    <sheet name="Parks" sheetId="43" r:id="rId35"/>
    <sheet name="VSHSL" sheetId="46" r:id="rId36"/>
    <sheet name="PSERN" sheetId="63" r:id="rId37"/>
    <sheet name="BSFK" sheetId="64" r:id="rId38"/>
    <sheet name="CCC" sheetId="87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Marine" sheetId="70" r:id="rId45"/>
    <sheet name="Transit " sheetId="53" r:id="rId46"/>
    <sheet name="UTGO" sheetId="54" r:id="rId47"/>
    <sheet name="KC I+P Index" sheetId="78" r:id="rId48"/>
    <sheet name="Appendix" sheetId="77" r:id="rId49"/>
    <sheet name="Headings" sheetId="29" r:id="rId50"/>
  </sheets>
  <definedNames>
    <definedName name="_xlnm.Print_Area" localSheetId="33">AFIS!$A$1:$E$30</definedName>
    <definedName name="_xlnm.Print_Area" localSheetId="48">Appendix!$A$1:$C$30</definedName>
    <definedName name="_xlnm.Print_Area" localSheetId="37">BSFK!$A$1:$E$30</definedName>
    <definedName name="_xlnm.Print_Area" localSheetId="38">CCC!$A$1:$E$30</definedName>
    <definedName name="_xlnm.Print_Area" localSheetId="40">CF!$A$1:$E$30</definedName>
    <definedName name="_xlnm.Print_Area" localSheetId="9">'CJ Sales Tax'!$A$1:$E$30</definedName>
    <definedName name="_xlnm.Print_Area" localSheetId="21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7">'CPI-U'!$A$1:$D$30</definedName>
    <definedName name="_xlnm.Print_Area" localSheetId="18">'CPI-W'!$A$1:$D$30</definedName>
    <definedName name="_xlnm.Print_Area" localSheetId="30">CX!$A$1:$E$30</definedName>
    <definedName name="_xlnm.Print_Area" localSheetId="31">'DD-MH'!$A$1:$E$30</definedName>
    <definedName name="_xlnm.Print_Area" localSheetId="29">Delinquencies!$A$1:$E$30</definedName>
    <definedName name="_xlnm.Print_Area" localSheetId="25">'Diesel and Gas'!$A$1:$E$30</definedName>
    <definedName name="_xlnm.Print_Area" localSheetId="26">Docs!$A$1:$E$30</definedName>
    <definedName name="_xlnm.Print_Area" localSheetId="28">'E911'!$A$1:$E$30</definedName>
    <definedName name="_xlnm.Print_Area" localSheetId="39">EMS!$A$1:$E$30</definedName>
    <definedName name="_xlnm.Print_Area" localSheetId="43">Flood!$A$1:$E$30</definedName>
    <definedName name="_xlnm.Print_Area" localSheetId="27">Gambling!$A$1:$E$30</definedName>
    <definedName name="_xlnm.Print_Area" localSheetId="10">'Health Thru Housing Sales Tax'!$A$1:$E$30</definedName>
    <definedName name="_xlnm.Print_Area" localSheetId="11">'Hotel Sales Tax'!$A$1:$E$30</definedName>
    <definedName name="_xlnm.Print_Area" localSheetId="12">'Hotel Tax (HB 2015)'!$A$1:$E$31</definedName>
    <definedName name="_xlnm.Print_Area" localSheetId="15">'Investment Pool Nom'!$A$1:$D$30</definedName>
    <definedName name="_xlnm.Print_Area" localSheetId="16">'Investment Pool Real'!$A$1:$D$30</definedName>
    <definedName name="_xlnm.Print_Area" localSheetId="47">'KC I+P Index'!$A$1:$D$30</definedName>
    <definedName name="_xlnm.Print_Area" localSheetId="6">'Local Sales Tax'!$A$1:$E$30</definedName>
    <definedName name="_xlnm.Print_Area" localSheetId="44">Marine!$A$1:$E$30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2">'Pharmaceuticals PPI'!$A$1:$D$30</definedName>
    <definedName name="_xlnm.Print_Area" localSheetId="36">PSERN!$A$1:$E$30</definedName>
    <definedName name="_xlnm.Print_Area" localSheetId="14">REET!$A$1:$E$30</definedName>
    <definedName name="_xlnm.Print_Area" localSheetId="13">'Rental Car Sales Tax'!$A$1:$E$30</definedName>
    <definedName name="_xlnm.Print_Area" localSheetId="24">'Retail Gas'!$A$1:$E$31</definedName>
    <definedName name="_xlnm.Print_Area" localSheetId="41">Roads!$A$1:$E$30</definedName>
    <definedName name="_xlnm.Print_Area" localSheetId="42">Roads2!$A$1:$E$27</definedName>
    <definedName name="_xlnm.Print_Area" localSheetId="5">'Sales and Use Taxbase'!$A$1:$E$30</definedName>
    <definedName name="_xlnm.Print_Area" localSheetId="19">'Seattle CPI-U'!$A$1:$D$30</definedName>
    <definedName name="_xlnm.Print_Area" localSheetId="20">'Seattle CPI-W'!$A$1:$D$30</definedName>
    <definedName name="_xlnm.Print_Area" localSheetId="45">'Transit '!$A$1:$E$30</definedName>
    <definedName name="_xlnm.Print_Area" localSheetId="7">'Transit Sales Tax'!$A$1:$E$30</definedName>
    <definedName name="_xlnm.Print_Area" localSheetId="23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6">UTGO!$A$1:$E$30</definedName>
    <definedName name="_xlnm.Print_Area" localSheetId="32">Veterans!$A$1:$E$30</definedName>
    <definedName name="_xlnm.Print_Area" localSheetId="35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87" l="1"/>
  <c r="F39" i="29"/>
  <c r="E4" i="87"/>
  <c r="D4" i="87"/>
  <c r="E4" i="49"/>
  <c r="D4" i="49"/>
  <c r="F43" i="29"/>
  <c r="A2" i="29"/>
  <c r="G2" i="29"/>
  <c r="A24" i="68"/>
  <c r="F11" i="29"/>
  <c r="A30" i="85"/>
  <c r="E4" i="85"/>
  <c r="D4" i="85"/>
  <c r="F49" i="29"/>
  <c r="D4" i="78"/>
  <c r="A30" i="78"/>
  <c r="D4" i="81"/>
  <c r="E4" i="81"/>
  <c r="E4" i="83"/>
  <c r="D4" i="83"/>
  <c r="E4" i="82"/>
  <c r="D4" i="82"/>
  <c r="E4" i="80"/>
  <c r="D4" i="80"/>
  <c r="F13" i="29"/>
  <c r="A31" i="80"/>
  <c r="F48" i="29"/>
  <c r="F47" i="29"/>
  <c r="A30" i="54"/>
  <c r="A30" i="77"/>
  <c r="F45" i="29"/>
  <c r="A30" i="70"/>
  <c r="F46" i="29"/>
  <c r="E4" i="70"/>
  <c r="D4" i="70"/>
  <c r="E4" i="69"/>
  <c r="D4" i="69"/>
  <c r="F3" i="29"/>
  <c r="A30" i="18"/>
  <c r="F4" i="29"/>
  <c r="A30" i="17"/>
  <c r="F5" i="29"/>
  <c r="A30" i="19"/>
  <c r="F6" i="29"/>
  <c r="F7" i="29"/>
  <c r="F8" i="29"/>
  <c r="A30" i="8"/>
  <c r="F9" i="29"/>
  <c r="A30" i="21"/>
  <c r="F10" i="29"/>
  <c r="A30" i="9"/>
  <c r="F12" i="29"/>
  <c r="F14" i="29"/>
  <c r="A30" i="11"/>
  <c r="F15" i="29"/>
  <c r="A30" i="4"/>
  <c r="F16" i="29"/>
  <c r="A30" i="5"/>
  <c r="F17" i="29"/>
  <c r="A30" i="35"/>
  <c r="F18" i="29"/>
  <c r="A30" i="34"/>
  <c r="F19" i="29"/>
  <c r="A30" i="7"/>
  <c r="F20" i="29"/>
  <c r="F21" i="29"/>
  <c r="A30" i="13"/>
  <c r="F22" i="29"/>
  <c r="A31" i="62"/>
  <c r="F23" i="29"/>
  <c r="A30" i="14"/>
  <c r="F24" i="29"/>
  <c r="F25" i="29"/>
  <c r="F26" i="29"/>
  <c r="A30" i="32"/>
  <c r="F27" i="29"/>
  <c r="A30" i="81"/>
  <c r="F28" i="29"/>
  <c r="A30" i="69"/>
  <c r="F29" i="29"/>
  <c r="A30" i="82"/>
  <c r="F30" i="29"/>
  <c r="A30" i="83"/>
  <c r="F31" i="29"/>
  <c r="F32" i="29"/>
  <c r="F33" i="29"/>
  <c r="A30" i="41"/>
  <c r="F34" i="29"/>
  <c r="A30" i="42"/>
  <c r="F35" i="29"/>
  <c r="A30" i="43"/>
  <c r="F36" i="29"/>
  <c r="A30" i="46"/>
  <c r="F37" i="29"/>
  <c r="A30" i="63"/>
  <c r="F38" i="29"/>
  <c r="F40" i="29"/>
  <c r="A30" i="48"/>
  <c r="F41" i="29"/>
  <c r="A30" i="49"/>
  <c r="F42" i="29"/>
  <c r="A30" i="50"/>
  <c r="F44" i="29"/>
  <c r="A30" i="56"/>
  <c r="F2" i="29"/>
  <c r="D4" i="15"/>
  <c r="E4" i="64"/>
  <c r="D4" i="64"/>
  <c r="E4" i="63"/>
  <c r="D4" i="63"/>
  <c r="D4" i="16"/>
  <c r="E4" i="16"/>
  <c r="A30" i="16"/>
  <c r="D4" i="18"/>
  <c r="E4" i="18"/>
  <c r="D4" i="17"/>
  <c r="E4" i="17"/>
  <c r="D4" i="19"/>
  <c r="E4" i="19"/>
  <c r="D4" i="26"/>
  <c r="E4" i="26"/>
  <c r="A30" i="26"/>
  <c r="D4" i="1"/>
  <c r="E4" i="1"/>
  <c r="A30" i="1"/>
  <c r="D4" i="8"/>
  <c r="E4" i="8"/>
  <c r="D4" i="21"/>
  <c r="E4" i="21"/>
  <c r="D4" i="9"/>
  <c r="E4" i="9"/>
  <c r="D4" i="10"/>
  <c r="E4" i="10"/>
  <c r="A30" i="10"/>
  <c r="D4" i="11"/>
  <c r="E4" i="11"/>
  <c r="D4" i="4"/>
  <c r="E4" i="4"/>
  <c r="D4" i="5"/>
  <c r="D4" i="35"/>
  <c r="D4" i="34"/>
  <c r="D4" i="7"/>
  <c r="D4" i="33"/>
  <c r="A30" i="33"/>
  <c r="D4" i="13"/>
  <c r="D4" i="14"/>
  <c r="A30" i="15"/>
  <c r="D4" i="37"/>
  <c r="E4" i="37"/>
  <c r="A31" i="37"/>
  <c r="D4" i="39"/>
  <c r="E4" i="39"/>
  <c r="A30" i="39"/>
  <c r="D4" i="40"/>
  <c r="E4" i="40"/>
  <c r="A30" i="40"/>
  <c r="D4" i="41"/>
  <c r="E4" i="41"/>
  <c r="D4" i="42"/>
  <c r="E4" i="42"/>
  <c r="D4" i="43"/>
  <c r="E4" i="43"/>
  <c r="D4" i="46"/>
  <c r="E4" i="46"/>
  <c r="D4" i="48"/>
  <c r="E4" i="48"/>
  <c r="D4" i="50"/>
  <c r="E4" i="50"/>
  <c r="D4" i="56"/>
  <c r="E4" i="56"/>
  <c r="D4" i="53"/>
  <c r="E4" i="53"/>
  <c r="A30" i="53"/>
  <c r="D4" i="54"/>
  <c r="E4" i="54"/>
  <c r="E2" i="29"/>
  <c r="A1" i="16"/>
  <c r="A30" i="64"/>
  <c r="A3" i="29"/>
  <c r="A4" i="29"/>
  <c r="G3" i="29"/>
  <c r="E3" i="29"/>
  <c r="A1" i="18"/>
  <c r="A5" i="29"/>
  <c r="E4" i="29"/>
  <c r="A1" i="17"/>
  <c r="G4" i="29"/>
  <c r="E5" i="29"/>
  <c r="A1" i="19"/>
  <c r="A6" i="29"/>
  <c r="G5" i="29"/>
  <c r="E6" i="29"/>
  <c r="A1" i="26"/>
  <c r="A7" i="29"/>
  <c r="G6" i="29"/>
  <c r="A8" i="29"/>
  <c r="E7" i="29"/>
  <c r="A1" i="1"/>
  <c r="G7" i="29"/>
  <c r="A9" i="29"/>
  <c r="E8" i="29"/>
  <c r="A1" i="8"/>
  <c r="G8" i="29"/>
  <c r="G9" i="29"/>
  <c r="A10" i="29"/>
  <c r="E9" i="29"/>
  <c r="A1" i="21"/>
  <c r="E10" i="29"/>
  <c r="A1" i="9"/>
  <c r="A11" i="29"/>
  <c r="G10" i="29"/>
  <c r="E11" i="29"/>
  <c r="A1" i="85"/>
  <c r="A12" i="29"/>
  <c r="G11" i="29"/>
  <c r="E12" i="29"/>
  <c r="A1" i="10"/>
  <c r="G12" i="29"/>
  <c r="A13" i="29"/>
  <c r="A14" i="29"/>
  <c r="E13" i="29"/>
  <c r="A1" i="80"/>
  <c r="G13" i="29"/>
  <c r="A15" i="29"/>
  <c r="E14" i="29"/>
  <c r="A1" i="11"/>
  <c r="G14" i="29"/>
  <c r="A16" i="29"/>
  <c r="G15" i="29"/>
  <c r="E15" i="29"/>
  <c r="A1" i="4"/>
  <c r="G16" i="29"/>
  <c r="E16" i="29"/>
  <c r="A1" i="5"/>
  <c r="A17" i="29"/>
  <c r="A18" i="29"/>
  <c r="G17" i="29"/>
  <c r="E17" i="29"/>
  <c r="A1" i="35"/>
  <c r="E18" i="29"/>
  <c r="A1" i="34"/>
  <c r="A19" i="29"/>
  <c r="G18" i="29"/>
  <c r="E19" i="29"/>
  <c r="A1" i="7"/>
  <c r="A20" i="29"/>
  <c r="G19" i="29"/>
  <c r="E20" i="29"/>
  <c r="A1" i="33"/>
  <c r="A21" i="29"/>
  <c r="G20" i="29"/>
  <c r="G21" i="29"/>
  <c r="E21" i="29"/>
  <c r="A1" i="13"/>
  <c r="A22" i="29"/>
  <c r="G22" i="29"/>
  <c r="E22" i="29"/>
  <c r="A1" i="62"/>
  <c r="A23" i="29"/>
  <c r="G23" i="29"/>
  <c r="E23" i="29"/>
  <c r="A1" i="14"/>
  <c r="A24" i="29"/>
  <c r="G24" i="29"/>
  <c r="A25" i="29"/>
  <c r="E24" i="29"/>
  <c r="A1" i="15"/>
  <c r="E25" i="29"/>
  <c r="A1" i="37"/>
  <c r="G25" i="29"/>
  <c r="A26" i="29"/>
  <c r="A27" i="29"/>
  <c r="E26" i="29"/>
  <c r="A1" i="32"/>
  <c r="G26" i="29"/>
  <c r="A28" i="29"/>
  <c r="E27" i="29"/>
  <c r="A1" i="81"/>
  <c r="G27" i="29"/>
  <c r="E28" i="29"/>
  <c r="A1" i="69"/>
  <c r="A29" i="29"/>
  <c r="G28" i="29"/>
  <c r="A30" i="29"/>
  <c r="G29" i="29"/>
  <c r="E29" i="29"/>
  <c r="A1" i="82"/>
  <c r="A31" i="29"/>
  <c r="E30" i="29"/>
  <c r="A1" i="83"/>
  <c r="G30" i="29"/>
  <c r="G31" i="29"/>
  <c r="E31" i="29"/>
  <c r="A1" i="39"/>
  <c r="A32" i="29"/>
  <c r="A33" i="29"/>
  <c r="E32" i="29"/>
  <c r="A1" i="40"/>
  <c r="G32" i="29"/>
  <c r="A34" i="29"/>
  <c r="G33" i="29"/>
  <c r="E33" i="29"/>
  <c r="A1" i="41"/>
  <c r="E34" i="29"/>
  <c r="A1" i="42"/>
  <c r="G34" i="29"/>
  <c r="A35" i="29"/>
  <c r="E35" i="29"/>
  <c r="A1" i="43"/>
  <c r="A36" i="29"/>
  <c r="G35" i="29"/>
  <c r="G36" i="29"/>
  <c r="E36" i="29"/>
  <c r="A1" i="46"/>
  <c r="A37" i="29"/>
  <c r="E37" i="29"/>
  <c r="A1" i="63"/>
  <c r="A38" i="29"/>
  <c r="A39" i="29"/>
  <c r="A40" i="29"/>
  <c r="A41" i="29"/>
  <c r="A42" i="29"/>
  <c r="A43" i="29"/>
  <c r="A44" i="29"/>
  <c r="A45" i="29"/>
  <c r="A46" i="29"/>
  <c r="A47" i="29"/>
  <c r="A48" i="29"/>
  <c r="A49" i="29"/>
  <c r="G37" i="29"/>
  <c r="E39" i="29"/>
  <c r="A1" i="87"/>
  <c r="G39" i="29"/>
  <c r="G38" i="29"/>
  <c r="E38" i="29"/>
  <c r="A1" i="64"/>
  <c r="G40" i="29"/>
  <c r="E40" i="29"/>
  <c r="A1" i="48"/>
  <c r="G41" i="29"/>
  <c r="E41" i="29"/>
  <c r="A1" i="49"/>
  <c r="G42" i="29"/>
  <c r="E42" i="29"/>
  <c r="A1" i="50"/>
  <c r="E43" i="29"/>
  <c r="A1" i="68"/>
  <c r="G44" i="29"/>
  <c r="E44" i="29"/>
  <c r="A1" i="56"/>
  <c r="E45" i="29"/>
  <c r="A1" i="70"/>
  <c r="G45" i="29"/>
  <c r="E46" i="29"/>
  <c r="A1" i="53"/>
  <c r="G46" i="29"/>
  <c r="G47" i="29"/>
  <c r="E47" i="29"/>
  <c r="A1" i="54"/>
  <c r="E48" i="29"/>
  <c r="A1" i="78"/>
  <c r="G48" i="29"/>
  <c r="E49" i="29"/>
  <c r="G49" i="29"/>
</calcChain>
</file>

<file path=xl/sharedStrings.xml><?xml version="1.0" encoding="utf-8"?>
<sst xmlns="http://schemas.openxmlformats.org/spreadsheetml/2006/main" count="970" uniqueCount="305">
  <si>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</si>
  <si>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</si>
  <si>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</si>
  <si>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</si>
  <si>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</si>
  <si>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</si>
  <si>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</si>
  <si>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</si>
  <si>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</si>
  <si>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</si>
  <si>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</si>
  <si>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</si>
  <si>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</si>
  <si>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</si>
  <si>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</si>
  <si>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</si>
  <si>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</si>
  <si>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</si>
  <si>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</si>
  <si>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</si>
  <si>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</si>
  <si>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</si>
  <si>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</si>
  <si>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</si>
  <si>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</si>
  <si>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</si>
  <si>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</si>
  <si>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</si>
  <si>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</si>
  <si>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</si>
  <si>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</si>
  <si>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</si>
  <si>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</si>
  <si>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</si>
  <si>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</si>
  <si>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</si>
  <si>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</si>
  <si>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</si>
  <si>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</si>
  <si>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</si>
  <si>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</si>
  <si>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</si>
  <si>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</si>
  <si>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</si>
  <si>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</si>
  <si>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</si>
  <si>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</si>
  <si>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</si>
  <si>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</si>
  <si>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</si>
  <si>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</si>
  <si>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</si>
  <si>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</si>
  <si>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</si>
  <si>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</si>
  <si>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</si>
  <si>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</si>
  <si>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</si>
  <si>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</si>
  <si>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</si>
  <si>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</si>
  <si>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</si>
  <si>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</si>
  <si>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</si>
  <si>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</si>
  <si>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</si>
  <si>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</si>
  <si>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</si>
  <si>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</si>
  <si>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</si>
  <si>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</si>
  <si>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</si>
  <si>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</si>
  <si>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</si>
  <si>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</si>
  <si>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</si>
  <si>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</si>
  <si>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</si>
  <si>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</si>
  <si>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</si>
  <si>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</si>
  <si>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</si>
  <si>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</si>
  <si>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</si>
  <si>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</si>
  <si>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</si>
  <si>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</si>
  <si>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</si>
  <si>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</si>
  <si>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</si>
  <si>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</si>
  <si>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</si>
  <si>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</si>
  <si>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</si>
  <si>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</si>
  <si>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</si>
  <si>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</si>
  <si>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</si>
  <si>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</si>
  <si>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</si>
  <si>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</si>
  <si>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</si>
  <si>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</si>
  <si>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</si>
  <si>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</si>
  <si>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</si>
  <si>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</si>
  <si>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</si>
  <si>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</si>
  <si>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</si>
  <si>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</si>
  <si>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</si>
  <si>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</si>
  <si>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</si>
  <si>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</si>
  <si>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</si>
  <si>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</si>
  <si>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</si>
  <si>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</si>
  <si>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</si>
  <si>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</si>
  <si>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</si>
  <si>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</si>
  <si>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</si>
  <si>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</si>
  <si>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</si>
  <si>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</si>
  <si>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</si>
  <si>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</si>
  <si>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</si>
  <si>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</si>
  <si>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</si>
  <si>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</si>
  <si>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</si>
  <si>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</si>
  <si>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</si>
  <si>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</si>
  <si>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</si>
  <si>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</si>
  <si>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</si>
  <si>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</si>
  <si>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</si>
  <si>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</si>
  <si>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</si>
  <si>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</si>
  <si>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</si>
  <si>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</si>
  <si>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</si>
  <si>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PSERN</t>
  </si>
  <si>
    <t>Page 44</t>
  </si>
  <si>
    <t xml:space="preserve">    center account per RCW 67.28.180.</t>
  </si>
  <si>
    <t>June-June Seattle CPI-W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</si>
  <si>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</si>
  <si>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</si>
  <si>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</si>
  <si>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</si>
  <si>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</si>
  <si>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</si>
  <si>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</si>
  <si>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</si>
  <si>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</si>
  <si>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</si>
  <si>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</si>
  <si>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</si>
  <si>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</si>
  <si>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</si>
  <si>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</si>
  <si>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</si>
  <si>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</si>
  <si>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</si>
  <si>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</si>
  <si>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</si>
  <si>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</si>
  <si>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</si>
  <si>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</si>
  <si>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</si>
  <si>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</si>
  <si>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</si>
  <si>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</si>
  <si>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</si>
  <si>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</si>
  <si>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</si>
  <si>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</si>
  <si>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</si>
  <si>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</si>
  <si>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</si>
  <si>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</si>
  <si>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</si>
  <si>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</si>
  <si>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</si>
  <si>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</si>
  <si>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</si>
  <si>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</si>
  <si>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</si>
  <si>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</si>
  <si>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</si>
  <si>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</si>
  <si>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</si>
  <si>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</si>
  <si>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</si>
  <si>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</si>
  <si>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</si>
  <si>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</si>
  <si>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</si>
  <si>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</si>
  <si>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</si>
  <si>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</si>
  <si>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</si>
  <si>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</si>
  <si>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</si>
  <si>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</si>
  <si>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</si>
  <si>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</si>
  <si>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</si>
  <si>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</si>
  <si>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</si>
  <si>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</si>
  <si>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</si>
  <si>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</si>
  <si>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</si>
  <si>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</si>
  <si>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</si>
  <si>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</si>
  <si>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>Q1 2025</t>
  </si>
  <si>
    <t>Q2 2025</t>
  </si>
  <si>
    <t>Q3 2025</t>
  </si>
  <si>
    <t>Q4 2025</t>
  </si>
  <si>
    <t xml:space="preserve">    (i.e. 1% increase not included).</t>
  </si>
  <si>
    <t>North Highline Y</t>
  </si>
  <si>
    <t xml:space="preserve">    on a 18.32 cent first year levy rate.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</si>
  <si>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</si>
  <si>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</si>
  <si>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</si>
  <si>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</si>
  <si>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</si>
  <si>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Health Through Housing Sales Tax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</si>
  <si>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</si>
  <si>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</si>
  <si>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</si>
  <si>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</si>
  <si>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>2. Actual values are on an accrual basis as listed in EBS, Fund 000001110.</t>
  </si>
  <si>
    <t xml:space="preserve">    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</si>
  <si>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</si>
  <si>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</si>
  <si>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</si>
  <si>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</si>
  <si>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>Renton West Hill</t>
  </si>
  <si>
    <t>East Renton Plateau</t>
  </si>
  <si>
    <t>Fairwood (Incorporation Area)</t>
  </si>
  <si>
    <t>REET data presents 0.25% of King County's 0.50% real estate tax (Page 15).</t>
  </si>
  <si>
    <t xml:space="preserve">1. Values are total levy amounts, have not been adjusted for undercollections, and </t>
  </si>
  <si>
    <t xml:space="preserve">    reflect a 1.01 limit factor.</t>
  </si>
  <si>
    <t xml:space="preserve">3. Values for 2022 and beyond reflect changes made in ESHB 1410 (2021 Session) and </t>
  </si>
  <si>
    <t xml:space="preserve">    Harborview Medical Center bonds approved by voters in 2020.</t>
  </si>
  <si>
    <t xml:space="preserve">2. Values for 2022 and beyond include the estimated amounts to support the </t>
  </si>
  <si>
    <t>Diesel and Gasoline Dollar per Gallon</t>
  </si>
  <si>
    <t>Page 49</t>
  </si>
  <si>
    <t xml:space="preserve">    of the 3% June penalty for late payments.</t>
  </si>
  <si>
    <t xml:space="preserve">    EHB 1982 (2022 Session) that changed the determination of penalties and interest.</t>
  </si>
  <si>
    <t>UAL/Roads Property Tax Annexation Addendum</t>
  </si>
  <si>
    <t>Forecasts have been adjusted for the annexations listed above (Pages 3, 5, 42).</t>
  </si>
  <si>
    <t>Crisis Care Centers Levy</t>
  </si>
  <si>
    <t>Crisis Care Centers</t>
  </si>
  <si>
    <t>2. The existing VSHSL levy is in effect from 2018-2023 with a levy limit factor of 1.035.</t>
  </si>
  <si>
    <t xml:space="preserve">2. The value for 2023 was based on a 6.25 cent levy rate and subsequent years </t>
  </si>
  <si>
    <t xml:space="preserve">    are based on a 6.25 cent maximum levy rate.</t>
  </si>
  <si>
    <t>North Federal Way &amp; Lakeland South
Renton East Hill
Fairwood</t>
  </si>
  <si>
    <t>North Highline</t>
  </si>
  <si>
    <t>2023 Population Est.</t>
  </si>
  <si>
    <t xml:space="preserve">    limit factor.</t>
  </si>
  <si>
    <t>These forecasts are presented on an accrual basis.</t>
  </si>
  <si>
    <t>2. Levy amounts do not reflect forecasted new construction impacts from the TDR/TIF ILA</t>
  </si>
  <si>
    <t>2. The Parks levy is in effect from 2020-2025 and values for 2020 and beyond are based</t>
  </si>
  <si>
    <t>3. Levy limit factor is inflation plus population (see KC I+P Index tab.)</t>
  </si>
  <si>
    <t xml:space="preserve">2. The current BSFK levy is in effect from 2022-2027 and is based on a 19 cent first year </t>
  </si>
  <si>
    <t xml:space="preserve">1. Values are total levy amounts, have not adjusted for undercollections, and reflect a 1.01 </t>
  </si>
  <si>
    <t xml:space="preserve">    levy rate.</t>
  </si>
  <si>
    <t xml:space="preserve">2. The current CCC levy is in effect from 2024-2032 and is based on a 14.5 cent first year </t>
  </si>
  <si>
    <t>2. There are multiple COLA agreements and this forecast is provided for</t>
  </si>
  <si>
    <t xml:space="preserve">     informational purposes only.</t>
  </si>
  <si>
    <t>August</t>
  </si>
  <si>
    <t>% Change from July 2023 Forecast</t>
  </si>
  <si>
    <t># Change from July 2023 Forecast</t>
  </si>
  <si>
    <t>August 2023 King County Economic and Revenue Forecast</t>
  </si>
  <si>
    <t xml:space="preserve">
$4,364,088,705
$2,005,075,116
$6,143,229,182</t>
  </si>
  <si>
    <t>Example COLA</t>
  </si>
  <si>
    <t xml:space="preserve">3. The approved new VSHSL levy will be in effect from 2024-2029 with a first-year </t>
  </si>
  <si>
    <t xml:space="preserve">    rate of 10 cents and a levy limit factor of 1.035</t>
  </si>
  <si>
    <t>1. Values are total levy amounts and have not been adjusted for undercollections, and</t>
  </si>
  <si>
    <t xml:space="preserve">    reflect a 1.03 limit factor.</t>
  </si>
  <si>
    <t>1. The COLA values are based on 95% of the six most recent inflation rates for</t>
  </si>
  <si>
    <t xml:space="preserve">     the Seattle CPI-W from August of the prior year through June of the current year.</t>
  </si>
  <si>
    <t>Adjustment Date</t>
  </si>
  <si>
    <t>Nov. 2023</t>
  </si>
  <si>
    <t>Nov. 2024</t>
  </si>
  <si>
    <t>Nov. 2025</t>
  </si>
  <si>
    <t>Nov. 2026</t>
  </si>
  <si>
    <t xml:space="preserve">     Ex. Nov. 2023 COLA = Avg STB CPI-W(Aug-22 thru Jun-23) * 95% or</t>
  </si>
  <si>
    <t>Nov. 2022</t>
  </si>
  <si>
    <t>Nov. 2019</t>
  </si>
  <si>
    <t>Nov. 2020</t>
  </si>
  <si>
    <t>Nov. 2021</t>
  </si>
  <si>
    <t>Nov. 2018</t>
  </si>
  <si>
    <r>
      <t xml:space="preserve">    </t>
    </r>
    <r>
      <rPr>
        <sz val="14"/>
        <color theme="0"/>
        <rFont val="Arial Narrow"/>
        <family val="2"/>
      </rPr>
      <t>Ex.</t>
    </r>
    <r>
      <rPr>
        <sz val="14"/>
        <rFont val="Arial Narrow"/>
        <family val="2"/>
      </rPr>
      <t xml:space="preserve">  Nov. 2023 COLA = Avg STB CPI-W(9.2%, 9.4%, 7.9%, 7.5%, 6.8%, 4.5%) * 95%</t>
    </r>
  </si>
  <si>
    <t>Forecast Adopted by the Forecast Council on August 31st, 2023 (KCFC 2023-04)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</si>
</sst>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  <numFmt numFmtId="173" formatCode="_(&quot;$&quot;* #,##0_);_(&quot;$&quot;* \(#,##0\);_(&quot;$&quot;* &quot;-&quot;??_);_(@_)"/>
    <numFmt numFmtId="174" formatCode="0.000%"/>
  </numFmts>
  <fonts count="31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4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3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170" fontId="18" fillId="2" borderId="14" xfId="0" applyNumberFormat="1" applyFont="1" applyFill="1" applyBorder="1" applyAlignment="1">
      <alignment horizontal="center" vertical="center"/>
    </xf>
    <xf numFmtId="37" fontId="18" fillId="2" borderId="15" xfId="1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167" fontId="10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166" fontId="18" fillId="2" borderId="0" xfId="0" applyNumberFormat="1" applyFont="1" applyFill="1" applyAlignment="1"/>
    <xf numFmtId="166" fontId="2" fillId="2" borderId="0" xfId="0" applyNumberFormat="1" applyFont="1" applyFill="1" applyAlignment="1"/>
    <xf numFmtId="166" fontId="10" fillId="2" borderId="0" xfId="0" applyNumberFormat="1" applyFont="1" applyFill="1" applyBorder="1" applyAlignment="1">
      <alignment horizontal="left" vertical="center" wrapText="1"/>
    </xf>
    <xf numFmtId="173" fontId="18" fillId="2" borderId="0" xfId="12" applyNumberFormat="1" applyFont="1" applyFill="1" applyAlignment="1"/>
    <xf numFmtId="165" fontId="10" fillId="2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169" fontId="2" fillId="2" borderId="0" xfId="1" applyNumberFormat="1" applyFont="1" applyFill="1" applyAlignment="1">
      <alignment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0" fontId="10" fillId="2" borderId="17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0" fontId="18" fillId="2" borderId="17" xfId="0" applyNumberFormat="1" applyFont="1" applyFill="1" applyBorder="1" applyAlignment="1">
      <alignment horizontal="center" vertical="center"/>
    </xf>
    <xf numFmtId="165" fontId="18" fillId="2" borderId="17" xfId="0" applyNumberFormat="1" applyFont="1" applyFill="1" applyBorder="1" applyAlignment="1">
      <alignment horizontal="center" vertical="center"/>
    </xf>
    <xf numFmtId="10" fontId="18" fillId="2" borderId="16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6" fontId="18" fillId="2" borderId="19" xfId="0" applyNumberFormat="1" applyFont="1" applyFill="1" applyBorder="1" applyAlignment="1">
      <alignment horizontal="center" vertical="center"/>
    </xf>
    <xf numFmtId="166" fontId="10" fillId="2" borderId="18" xfId="0" applyNumberFormat="1" applyFont="1" applyFill="1" applyBorder="1" applyAlignment="1">
      <alignment horizontal="left" vertical="center" wrapText="1"/>
    </xf>
    <xf numFmtId="165" fontId="18" fillId="2" borderId="19" xfId="0" applyNumberFormat="1" applyFont="1" applyFill="1" applyBorder="1" applyAlignment="1">
      <alignment horizontal="center" vertical="center"/>
    </xf>
    <xf numFmtId="165" fontId="18" fillId="2" borderId="20" xfId="0" applyNumberFormat="1" applyFont="1" applyFill="1" applyBorder="1" applyAlignment="1">
      <alignment horizontal="center" vertical="center"/>
    </xf>
    <xf numFmtId="165" fontId="10" fillId="2" borderId="19" xfId="0" applyNumberFormat="1" applyFont="1" applyFill="1" applyBorder="1" applyAlignment="1">
      <alignment horizontal="center" wrapText="1"/>
    </xf>
    <xf numFmtId="165" fontId="10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/>
    <xf numFmtId="165" fontId="10" fillId="2" borderId="19" xfId="0" applyNumberFormat="1" applyFont="1" applyFill="1" applyBorder="1" applyAlignment="1">
      <alignment horizontal="center" vertical="center" wrapText="1"/>
    </xf>
    <xf numFmtId="167" fontId="18" fillId="2" borderId="16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37" fontId="18" fillId="2" borderId="0" xfId="0" applyNumberFormat="1" applyFont="1" applyFill="1" applyBorder="1" applyAlignment="1"/>
    <xf numFmtId="0" fontId="10" fillId="2" borderId="0" xfId="0" applyFont="1" applyFill="1"/>
    <xf numFmtId="0" fontId="18" fillId="2" borderId="24" xfId="0" applyFont="1" applyFill="1" applyBorder="1" applyAlignment="1">
      <alignment horizontal="center" vertical="center"/>
    </xf>
    <xf numFmtId="165" fontId="18" fillId="2" borderId="16" xfId="0" applyNumberFormat="1" applyFont="1" applyFill="1" applyBorder="1" applyAlignment="1">
      <alignment horizontal="center" vertical="center"/>
    </xf>
    <xf numFmtId="10" fontId="10" fillId="2" borderId="16" xfId="0" applyNumberFormat="1" applyFont="1" applyFill="1" applyBorder="1" applyAlignment="1">
      <alignment horizontal="center"/>
    </xf>
    <xf numFmtId="167" fontId="10" fillId="2" borderId="16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0" fontId="18" fillId="2" borderId="0" xfId="11" applyNumberFormat="1" applyFont="1" applyFill="1"/>
    <xf numFmtId="0" fontId="10" fillId="2" borderId="2" xfId="0" applyFont="1" applyFill="1" applyBorder="1" applyAlignment="1">
      <alignment horizontal="center" vertical="center"/>
    </xf>
    <xf numFmtId="17" fontId="10" fillId="2" borderId="3" xfId="0" applyNumberFormat="1" applyFont="1" applyFill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/>
    </xf>
    <xf numFmtId="174" fontId="18" fillId="2" borderId="0" xfId="0" applyNumberFormat="1" applyFont="1" applyFill="1"/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Currency" xfId="12" builtinId="4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sqref="A1:F1"/>
    </sheetView>
  </sheetViews>
  <sheetFormatPr defaultColWidth="10.7265625" defaultRowHeight="21" customHeight="1" x14ac:dyDescent="0.3"/>
  <cols>
    <col min="1" max="1" width="3.6328125" style="8" bestFit="1" customWidth="1"/>
    <col min="2" max="2" width="7.7265625" style="8" customWidth="1"/>
    <col min="3" max="3" width="9.36328125" style="8" customWidth="1"/>
    <col min="4" max="4" width="23.6328125" style="8" customWidth="1"/>
    <col min="5" max="5" width="3.6328125" style="8" bestFit="1" customWidth="1"/>
    <col min="6" max="6" width="26.7265625" style="8" customWidth="1"/>
    <col min="7" max="16384" width="10.7265625" style="8"/>
  </cols>
  <sheetData>
    <row r="1" spans="1:8" ht="21.9" customHeight="1" thickBot="1" x14ac:dyDescent="0.35">
      <c r="A1" s="241" t="s">
        <v>304</v>
      </c>
      <c r="B1" s="242"/>
      <c r="C1" s="242"/>
      <c r="D1" s="242"/>
      <c r="E1" s="242"/>
      <c r="F1" s="243"/>
    </row>
    <row r="2" spans="1:8" ht="21.9" customHeight="1" x14ac:dyDescent="0.3">
      <c r="A2" s="239" t="s">
        <v>283</v>
      </c>
      <c r="B2" s="239"/>
      <c r="C2" s="239"/>
      <c r="D2" s="239"/>
      <c r="E2" s="239"/>
      <c r="F2" s="239"/>
    </row>
    <row r="3" spans="1:8" s="11" customFormat="1" ht="21" customHeight="1" x14ac:dyDescent="0.35">
      <c r="A3" s="239" t="s">
        <v>85</v>
      </c>
      <c r="B3" s="239"/>
      <c r="C3" s="239"/>
      <c r="D3" s="239"/>
      <c r="E3" s="239"/>
      <c r="F3" s="239"/>
      <c r="H3" s="9"/>
    </row>
    <row r="4" spans="1:8" s="11" customFormat="1" ht="21" customHeight="1" x14ac:dyDescent="0.35">
      <c r="A4" s="238">
        <v>43707</v>
      </c>
      <c r="B4" s="238"/>
      <c r="C4" s="238"/>
      <c r="D4" s="238"/>
      <c r="E4" s="238"/>
      <c r="F4" s="238"/>
      <c r="G4" s="9"/>
      <c r="H4" s="9"/>
    </row>
    <row r="5" spans="1:8" s="11" customFormat="1" ht="21" customHeight="1" x14ac:dyDescent="0.35">
      <c r="A5" s="10">
        <v>1</v>
      </c>
      <c r="B5" s="9" t="s">
        <v>100</v>
      </c>
      <c r="C5" s="9"/>
      <c r="D5" s="9"/>
      <c r="E5" s="10">
        <v>25</v>
      </c>
      <c r="F5" s="126" t="s">
        <v>119</v>
      </c>
      <c r="G5" s="129"/>
      <c r="H5" s="8"/>
    </row>
    <row r="6" spans="1:8" s="11" customFormat="1" ht="21" customHeight="1" x14ac:dyDescent="0.35">
      <c r="A6" s="10">
        <v>2</v>
      </c>
      <c r="B6" s="122" t="s">
        <v>60</v>
      </c>
      <c r="C6" s="9"/>
      <c r="D6" s="9"/>
      <c r="E6" s="10">
        <v>26</v>
      </c>
      <c r="F6" s="126" t="s">
        <v>26</v>
      </c>
      <c r="G6" s="130"/>
      <c r="H6" s="9"/>
    </row>
    <row r="7" spans="1:8" s="11" customFormat="1" ht="21" customHeight="1" x14ac:dyDescent="0.35">
      <c r="A7" s="10">
        <v>3</v>
      </c>
      <c r="B7" s="123" t="s">
        <v>75</v>
      </c>
      <c r="C7" s="9"/>
      <c r="D7" s="9"/>
      <c r="E7" s="10">
        <v>27</v>
      </c>
      <c r="F7" s="123" t="s">
        <v>7</v>
      </c>
      <c r="G7" s="9"/>
      <c r="H7" s="9"/>
    </row>
    <row r="8" spans="1:8" s="11" customFormat="1" ht="21" customHeight="1" x14ac:dyDescent="0.35">
      <c r="A8" s="10">
        <v>4</v>
      </c>
      <c r="B8" s="123" t="s">
        <v>96</v>
      </c>
      <c r="C8" s="9"/>
      <c r="D8" s="9"/>
      <c r="E8" s="10">
        <v>28</v>
      </c>
      <c r="F8" s="124" t="s">
        <v>128</v>
      </c>
      <c r="G8" s="9"/>
      <c r="H8" s="9"/>
    </row>
    <row r="9" spans="1:8" s="11" customFormat="1" ht="21" customHeight="1" x14ac:dyDescent="0.35">
      <c r="A9" s="10">
        <v>5</v>
      </c>
      <c r="B9" s="123" t="s">
        <v>74</v>
      </c>
      <c r="C9" s="9"/>
      <c r="D9" s="9"/>
      <c r="E9" s="10">
        <v>29</v>
      </c>
      <c r="F9" s="124" t="s">
        <v>129</v>
      </c>
      <c r="G9" s="9"/>
      <c r="H9" s="9"/>
    </row>
    <row r="10" spans="1:8" s="11" customFormat="1" ht="21" customHeight="1" x14ac:dyDescent="0.35">
      <c r="A10" s="10">
        <v>6</v>
      </c>
      <c r="B10" s="123" t="s">
        <v>106</v>
      </c>
      <c r="C10" s="9"/>
      <c r="D10" s="9"/>
      <c r="E10" s="10">
        <v>30</v>
      </c>
      <c r="F10" s="124" t="s">
        <v>174</v>
      </c>
      <c r="G10" s="9"/>
      <c r="H10" s="9"/>
    </row>
    <row r="11" spans="1:8" s="11" customFormat="1" ht="21" customHeight="1" x14ac:dyDescent="0.35">
      <c r="A11" s="10">
        <v>7</v>
      </c>
      <c r="B11" s="123" t="s">
        <v>87</v>
      </c>
      <c r="C11" s="9"/>
      <c r="D11" s="9"/>
      <c r="E11" s="10">
        <v>31</v>
      </c>
      <c r="F11" s="123" t="s">
        <v>59</v>
      </c>
      <c r="G11" s="9"/>
      <c r="H11" s="9"/>
    </row>
    <row r="12" spans="1:8" ht="21" customHeight="1" x14ac:dyDescent="0.35">
      <c r="A12" s="10">
        <v>8</v>
      </c>
      <c r="B12" s="123" t="s">
        <v>43</v>
      </c>
      <c r="C12" s="9"/>
      <c r="D12" s="9"/>
      <c r="E12" s="10">
        <v>32</v>
      </c>
      <c r="F12" s="123" t="s">
        <v>93</v>
      </c>
      <c r="G12" s="9"/>
      <c r="H12" s="7"/>
    </row>
    <row r="13" spans="1:8" ht="21" customHeight="1" x14ac:dyDescent="0.35">
      <c r="A13" s="10">
        <v>9</v>
      </c>
      <c r="B13" s="123" t="s">
        <v>31</v>
      </c>
      <c r="C13" s="9"/>
      <c r="D13" s="9"/>
      <c r="E13" s="10">
        <v>33</v>
      </c>
      <c r="F13" s="123" t="s">
        <v>11</v>
      </c>
      <c r="G13" s="9"/>
      <c r="H13" s="7"/>
    </row>
    <row r="14" spans="1:8" ht="21" customHeight="1" x14ac:dyDescent="0.35">
      <c r="A14" s="10">
        <v>10</v>
      </c>
      <c r="B14" s="123" t="s">
        <v>86</v>
      </c>
      <c r="C14" s="9"/>
      <c r="D14" s="9"/>
      <c r="E14" s="10">
        <v>34</v>
      </c>
      <c r="F14" s="123" t="s">
        <v>94</v>
      </c>
      <c r="G14" s="9"/>
      <c r="H14" s="7"/>
    </row>
    <row r="15" spans="1:8" ht="21" customHeight="1" x14ac:dyDescent="0.35">
      <c r="A15" s="10">
        <v>11</v>
      </c>
      <c r="B15" s="123" t="s">
        <v>235</v>
      </c>
      <c r="C15" s="9"/>
      <c r="D15" s="9"/>
      <c r="E15" s="10">
        <v>35</v>
      </c>
      <c r="F15" s="123" t="s">
        <v>57</v>
      </c>
      <c r="G15" s="9"/>
      <c r="H15" s="7"/>
    </row>
    <row r="16" spans="1:8" ht="21" customHeight="1" x14ac:dyDescent="0.35">
      <c r="A16" s="10">
        <v>12</v>
      </c>
      <c r="B16" s="123" t="s">
        <v>99</v>
      </c>
      <c r="C16" s="9"/>
      <c r="D16" s="9"/>
      <c r="E16" s="10">
        <v>36</v>
      </c>
      <c r="F16" s="123" t="s">
        <v>203</v>
      </c>
      <c r="G16" s="9"/>
      <c r="H16" s="7"/>
    </row>
    <row r="17" spans="1:8" ht="21" customHeight="1" x14ac:dyDescent="0.35">
      <c r="A17" s="10">
        <v>13</v>
      </c>
      <c r="B17" s="123" t="s">
        <v>210</v>
      </c>
      <c r="C17" s="9"/>
      <c r="D17" s="9"/>
      <c r="E17" s="10">
        <v>37</v>
      </c>
      <c r="F17" s="123" t="s">
        <v>148</v>
      </c>
      <c r="H17" s="7"/>
    </row>
    <row r="18" spans="1:8" ht="21" customHeight="1" x14ac:dyDescent="0.35">
      <c r="A18" s="10">
        <v>14</v>
      </c>
      <c r="B18" s="123" t="s">
        <v>95</v>
      </c>
      <c r="C18" s="9"/>
      <c r="D18" s="9"/>
      <c r="E18" s="10">
        <v>38</v>
      </c>
      <c r="F18" s="123" t="s">
        <v>160</v>
      </c>
      <c r="G18" s="9"/>
      <c r="H18" s="7"/>
    </row>
    <row r="19" spans="1:8" ht="21" customHeight="1" x14ac:dyDescent="0.35">
      <c r="A19" s="10">
        <v>15</v>
      </c>
      <c r="B19" s="123" t="s">
        <v>105</v>
      </c>
      <c r="C19" s="9"/>
      <c r="D19" s="9"/>
      <c r="E19" s="10">
        <v>39</v>
      </c>
      <c r="F19" s="123" t="s">
        <v>262</v>
      </c>
      <c r="G19" s="9"/>
      <c r="H19" s="12"/>
    </row>
    <row r="20" spans="1:8" ht="21" customHeight="1" x14ac:dyDescent="0.35">
      <c r="A20" s="10">
        <v>16</v>
      </c>
      <c r="B20" s="123" t="s">
        <v>104</v>
      </c>
      <c r="C20" s="9"/>
      <c r="D20" s="9"/>
      <c r="E20" s="10">
        <v>40</v>
      </c>
      <c r="F20" s="123" t="s">
        <v>34</v>
      </c>
      <c r="G20" s="9"/>
      <c r="H20" s="7"/>
    </row>
    <row r="21" spans="1:8" ht="21" customHeight="1" x14ac:dyDescent="0.35">
      <c r="A21" s="10">
        <v>17</v>
      </c>
      <c r="B21" s="123" t="s">
        <v>54</v>
      </c>
      <c r="C21" s="9"/>
      <c r="D21" s="9"/>
      <c r="E21" s="10">
        <v>41</v>
      </c>
      <c r="F21" s="123" t="s">
        <v>35</v>
      </c>
      <c r="G21" s="9"/>
    </row>
    <row r="22" spans="1:8" ht="21" customHeight="1" x14ac:dyDescent="0.35">
      <c r="A22" s="10">
        <v>18</v>
      </c>
      <c r="B22" s="123" t="s">
        <v>56</v>
      </c>
      <c r="C22" s="9"/>
      <c r="D22" s="9"/>
      <c r="E22" s="10">
        <v>42</v>
      </c>
      <c r="F22" s="125" t="s">
        <v>120</v>
      </c>
      <c r="G22" s="12"/>
      <c r="H22" s="12"/>
    </row>
    <row r="23" spans="1:8" ht="21" customHeight="1" x14ac:dyDescent="0.35">
      <c r="A23" s="10">
        <v>19</v>
      </c>
      <c r="B23" s="123" t="s">
        <v>9</v>
      </c>
      <c r="C23" s="9"/>
      <c r="D23" s="9"/>
      <c r="E23" s="10">
        <v>43</v>
      </c>
      <c r="F23" s="125" t="s">
        <v>154</v>
      </c>
      <c r="G23" s="12"/>
    </row>
    <row r="24" spans="1:8" ht="21" customHeight="1" x14ac:dyDescent="0.35">
      <c r="A24" s="10">
        <v>20</v>
      </c>
      <c r="B24" s="124" t="s">
        <v>14</v>
      </c>
      <c r="C24" s="9"/>
      <c r="D24" s="9"/>
      <c r="E24" s="10">
        <v>44</v>
      </c>
      <c r="F24" s="123" t="s">
        <v>36</v>
      </c>
    </row>
    <row r="25" spans="1:8" ht="21" customHeight="1" x14ac:dyDescent="0.35">
      <c r="A25" s="10">
        <v>21</v>
      </c>
      <c r="B25" s="123" t="s">
        <v>32</v>
      </c>
      <c r="C25" s="9"/>
      <c r="D25" s="121"/>
      <c r="E25" s="10">
        <v>45</v>
      </c>
      <c r="F25" s="123" t="s">
        <v>176</v>
      </c>
    </row>
    <row r="26" spans="1:8" ht="21" customHeight="1" x14ac:dyDescent="0.35">
      <c r="A26" s="10">
        <v>22</v>
      </c>
      <c r="B26" s="123" t="s">
        <v>200</v>
      </c>
      <c r="C26" s="11"/>
      <c r="D26" s="9"/>
      <c r="E26" s="10">
        <v>46</v>
      </c>
      <c r="F26" s="123" t="s">
        <v>12</v>
      </c>
    </row>
    <row r="27" spans="1:8" ht="21" customHeight="1" x14ac:dyDescent="0.35">
      <c r="A27" s="10">
        <v>23</v>
      </c>
      <c r="B27" s="123" t="s">
        <v>97</v>
      </c>
      <c r="C27" s="11"/>
      <c r="D27" s="11"/>
      <c r="E27" s="10">
        <v>47</v>
      </c>
      <c r="F27" s="126" t="s">
        <v>13</v>
      </c>
    </row>
    <row r="28" spans="1:8" ht="21" customHeight="1" x14ac:dyDescent="0.35">
      <c r="A28" s="10">
        <v>24</v>
      </c>
      <c r="B28" s="126" t="s">
        <v>98</v>
      </c>
      <c r="C28" s="129"/>
      <c r="D28" s="129"/>
      <c r="E28" s="10">
        <v>48</v>
      </c>
      <c r="F28" s="158" t="s">
        <v>199</v>
      </c>
    </row>
    <row r="29" spans="1:8" ht="21" customHeight="1" x14ac:dyDescent="0.35">
      <c r="C29" s="129"/>
      <c r="D29" s="129"/>
      <c r="E29" s="10">
        <v>49</v>
      </c>
      <c r="F29" s="158" t="s">
        <v>133</v>
      </c>
    </row>
    <row r="30" spans="1:8" ht="21" customHeight="1" x14ac:dyDescent="0.3">
      <c r="A30" s="240"/>
      <c r="B30" s="240"/>
      <c r="C30" s="240"/>
      <c r="D30" s="240"/>
      <c r="E30" s="240"/>
      <c r="F30" s="240"/>
    </row>
    <row r="31" spans="1:8" ht="21" customHeight="1" x14ac:dyDescent="0.35">
      <c r="D31" s="130"/>
      <c r="E31" s="202"/>
      <c r="F31" s="202"/>
    </row>
    <row r="33" spans="4:6" ht="21" customHeight="1" x14ac:dyDescent="0.3">
      <c r="D33" s="91"/>
      <c r="E33" s="91"/>
      <c r="F33" s="91"/>
    </row>
  </sheetData>
  <mergeCells count="5">
    <mergeCell ref="A4:F4"/>
    <mergeCell ref="A3:F3"/>
    <mergeCell ref="A2:F2"/>
    <mergeCell ref="A30:F30"/>
    <mergeCell ref="A1:F1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6" location="'Hotel Sales Tax'!A1" display="Hotel Sales Tax" xr:uid="{00000000-0004-0000-0000-000009000000}"/>
    <hyperlink ref="B18" location="'Rental Car Sales Tax'!A1" display="Rental Car Sales Tax" xr:uid="{00000000-0004-0000-0000-00000A000000}"/>
    <hyperlink ref="B19" location="REET!A1" display="Real Estate Excise Tax (REET 1)" xr:uid="{00000000-0004-0000-0000-00000B000000}"/>
    <hyperlink ref="B20" location="'Investment Pool Nom'!A1" display="Investment Pool Nominal Rate of Return" xr:uid="{00000000-0004-0000-0000-00000C000000}"/>
    <hyperlink ref="B21" location="'Investment Pool Real'!A1" display="Investment Pool Real Rate of Return" xr:uid="{00000000-0004-0000-0000-00000D000000}"/>
    <hyperlink ref="B22" location="'CPI-U'!A1" display="National CPI-U" xr:uid="{00000000-0004-0000-0000-00000E000000}"/>
    <hyperlink ref="B23" location="'CPI-W'!A1" display="National CPI-W" xr:uid="{00000000-0004-0000-0000-00000F000000}"/>
    <hyperlink ref="B24" location="'Seattle CPI-U'!A1" display="Seattle CPI-U" xr:uid="{00000000-0004-0000-0000-000010000000}"/>
    <hyperlink ref="B25" location="'Seattle CPI-W'!A1" display="Seattle CPI-W" xr:uid="{00000000-0004-0000-0000-000011000000}"/>
    <hyperlink ref="B26" location="'COLA(new)'!A1" display="COLA Comparison" xr:uid="{00000000-0004-0000-0000-000012000000}"/>
    <hyperlink ref="B27" location="'Pharmaceuticals PPI'!A1" display="Pharmaceuticals PPI" xr:uid="{00000000-0004-0000-0000-000013000000}"/>
    <hyperlink ref="B28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SHSL!Print_Area" display="VSHSL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20" location="EMS!A1" display="EMS" xr:uid="{00000000-0004-0000-0000-000024000000}"/>
    <hyperlink ref="F21" location="CF!A1" display="Conservation Futures" xr:uid="{00000000-0004-0000-0000-000025000000}"/>
    <hyperlink ref="F22" location="Roads!A1" display="UAL/Roads" xr:uid="{00000000-0004-0000-0000-000026000000}"/>
    <hyperlink ref="F23" location="Roads2!A1" display="Roads addendum" xr:uid="{00000000-0004-0000-0000-000027000000}"/>
    <hyperlink ref="F24" location="Flood!A1" display="Flood" xr:uid="{00000000-0004-0000-0000-000028000000}"/>
    <hyperlink ref="F25" location="'Marine(Base)'!A1" display="Marine (Base)" xr:uid="{00000000-0004-0000-0000-000029000000}"/>
    <hyperlink ref="F26" location="Transit!A1" display="Transit" xr:uid="{00000000-0004-0000-0000-00002A000000}"/>
    <hyperlink ref="F27" location="UTGO!A1" display="UTGO" xr:uid="{00000000-0004-0000-0000-00002B000000}"/>
    <hyperlink ref="F7" location="Docs!A1" display="Recorded Documents" xr:uid="{00000000-0004-0000-0000-00002C000000}"/>
    <hyperlink ref="F29" location="Appendix!A1" display="Appendix" xr:uid="{00000000-0004-0000-0000-00002D000000}"/>
    <hyperlink ref="F28" location="'KC I+P Index'!Print_Area" display="KC I+P Index" xr:uid="{00000000-0004-0000-0000-00002E000000}"/>
    <hyperlink ref="B17" location="'Hotel Sales Tax'!A1" display="Hotel Sales Tax" xr:uid="{D3B9421C-4F39-47BB-9696-FA089357E5C4}"/>
    <hyperlink ref="B15" location="'Health Thru Housing Sales Tax'!A1" display="Health Through Housing Sales Tax" xr:uid="{EF038C11-8F8A-4590-8348-7E161A621851}"/>
    <hyperlink ref="F19" location="CCC!Print_Area" display="Crisis Care Centers" xr:uid="{4C8B8304-E1C4-472B-93D2-C482D8A9EB5A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Headings!E10</f>
        <v>August 2023 Criminal Justice Sales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>
        <v>2014</v>
      </c>
      <c r="B5" s="38">
        <v>11528619.639012897</v>
      </c>
      <c r="C5" s="73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2015</v>
      </c>
      <c r="B6" s="43">
        <v>12564407.029012896</v>
      </c>
      <c r="C6" s="44">
        <v>8.9844874966200639E-2</v>
      </c>
      <c r="D6" s="45">
        <v>0</v>
      </c>
      <c r="E6" s="46">
        <v>0</v>
      </c>
    </row>
    <row r="7" spans="1:5" s="52" customFormat="1" ht="18" customHeight="1" x14ac:dyDescent="0.35">
      <c r="A7" s="42">
        <v>2016</v>
      </c>
      <c r="B7" s="43">
        <v>13243627.939012896</v>
      </c>
      <c r="C7" s="44">
        <v>5.4059129764865821E-2</v>
      </c>
      <c r="D7" s="45">
        <v>0</v>
      </c>
      <c r="E7" s="46">
        <v>0</v>
      </c>
    </row>
    <row r="8" spans="1:5" s="52" customFormat="1" ht="18" customHeight="1" x14ac:dyDescent="0.35">
      <c r="A8" s="42">
        <v>2017</v>
      </c>
      <c r="B8" s="43">
        <v>13671507.870000001</v>
      </c>
      <c r="C8" s="44">
        <v>3.2308362403224988E-2</v>
      </c>
      <c r="D8" s="45">
        <v>0</v>
      </c>
      <c r="E8" s="46">
        <v>0</v>
      </c>
    </row>
    <row r="9" spans="1:5" s="52" customFormat="1" ht="18" customHeight="1" x14ac:dyDescent="0.35">
      <c r="A9" s="42">
        <v>2018</v>
      </c>
      <c r="B9" s="43">
        <v>14808959.630000001</v>
      </c>
      <c r="C9" s="44">
        <v>8.3198705718186439E-2</v>
      </c>
      <c r="D9" s="45">
        <v>0</v>
      </c>
      <c r="E9" s="46">
        <v>0</v>
      </c>
    </row>
    <row r="10" spans="1:5" s="52" customFormat="1" ht="18" customHeight="1" x14ac:dyDescent="0.35">
      <c r="A10" s="42">
        <v>2019</v>
      </c>
      <c r="B10" s="43">
        <v>15478453.23</v>
      </c>
      <c r="C10" s="44">
        <v>4.5208685601636711E-2</v>
      </c>
      <c r="D10" s="45">
        <v>0</v>
      </c>
      <c r="E10" s="46">
        <v>0</v>
      </c>
    </row>
    <row r="11" spans="1:5" s="52" customFormat="1" ht="18" customHeight="1" x14ac:dyDescent="0.35">
      <c r="A11" s="42">
        <v>2020</v>
      </c>
      <c r="B11" s="43">
        <v>14206604.679898031</v>
      </c>
      <c r="C11" s="44">
        <v>-8.2168969418526916E-2</v>
      </c>
      <c r="D11" s="45">
        <v>0</v>
      </c>
      <c r="E11" s="46">
        <v>0</v>
      </c>
    </row>
    <row r="12" spans="1:5" s="52" customFormat="1" ht="18" customHeight="1" x14ac:dyDescent="0.35">
      <c r="A12" s="42">
        <v>2021</v>
      </c>
      <c r="B12" s="43">
        <v>16633928.9</v>
      </c>
      <c r="C12" s="44">
        <v>0.1708588557782964</v>
      </c>
      <c r="D12" s="45">
        <v>0</v>
      </c>
      <c r="E12" s="46">
        <v>0</v>
      </c>
    </row>
    <row r="13" spans="1:5" s="52" customFormat="1" ht="18" customHeight="1" thickBot="1" x14ac:dyDescent="0.4">
      <c r="A13" s="47">
        <v>2022</v>
      </c>
      <c r="B13" s="48">
        <v>18185171.030000001</v>
      </c>
      <c r="C13" s="49">
        <v>9.3257710750465073E-2</v>
      </c>
      <c r="D13" s="54">
        <v>0</v>
      </c>
      <c r="E13" s="76">
        <v>0</v>
      </c>
    </row>
    <row r="14" spans="1:5" s="52" customFormat="1" ht="18" customHeight="1" thickTop="1" x14ac:dyDescent="0.35">
      <c r="A14" s="42">
        <v>2023</v>
      </c>
      <c r="B14" s="43">
        <v>18879238.017533027</v>
      </c>
      <c r="C14" s="44">
        <v>3.8166646130961546E-2</v>
      </c>
      <c r="D14" s="45">
        <v>6.1477252381287872E-3</v>
      </c>
      <c r="E14" s="46">
        <v>115355.19598730654</v>
      </c>
    </row>
    <row r="15" spans="1:5" s="52" customFormat="1" ht="18" customHeight="1" x14ac:dyDescent="0.35">
      <c r="A15" s="42">
        <v>2024</v>
      </c>
      <c r="B15" s="43">
        <v>19319222.702071883</v>
      </c>
      <c r="C15" s="44">
        <v>2.3305214126239981E-2</v>
      </c>
      <c r="D15" s="45">
        <v>6.1073800619553253E-3</v>
      </c>
      <c r="E15" s="46">
        <v>117273.60109001771</v>
      </c>
    </row>
    <row r="16" spans="1:5" s="52" customFormat="1" ht="18" customHeight="1" x14ac:dyDescent="0.35">
      <c r="A16" s="42">
        <v>2025</v>
      </c>
      <c r="B16" s="43">
        <v>20154074.442805007</v>
      </c>
      <c r="C16" s="44">
        <v>4.3213526424310533E-2</v>
      </c>
      <c r="D16" s="45">
        <v>3.5975262170142575E-3</v>
      </c>
      <c r="E16" s="46">
        <v>72244.908236224204</v>
      </c>
    </row>
    <row r="17" spans="1:10" s="52" customFormat="1" ht="18" customHeight="1" x14ac:dyDescent="0.35">
      <c r="A17" s="42">
        <v>2026</v>
      </c>
      <c r="B17" s="43">
        <v>21148542.993243434</v>
      </c>
      <c r="C17" s="44">
        <v>4.9343300445803928E-2</v>
      </c>
      <c r="D17" s="45">
        <v>2.490991869216197E-3</v>
      </c>
      <c r="E17" s="46">
        <v>52549.947150859982</v>
      </c>
    </row>
    <row r="18" spans="1:10" s="52" customFormat="1" ht="18" customHeight="1" x14ac:dyDescent="0.35">
      <c r="A18" s="42">
        <v>2027</v>
      </c>
      <c r="B18" s="43">
        <v>21254598.593826257</v>
      </c>
      <c r="C18" s="44">
        <v>5.0147946653680275E-3</v>
      </c>
      <c r="D18" s="45">
        <v>3.020366564207011E-3</v>
      </c>
      <c r="E18" s="46">
        <v>64003.365303874016</v>
      </c>
    </row>
    <row r="19" spans="1:10" s="52" customFormat="1" ht="18" customHeight="1" x14ac:dyDescent="0.35">
      <c r="A19" s="42">
        <v>2028</v>
      </c>
      <c r="B19" s="43">
        <v>21415282.08921453</v>
      </c>
      <c r="C19" s="44">
        <v>7.5599402491159928E-3</v>
      </c>
      <c r="D19" s="45">
        <v>2.4652796511557273E-3</v>
      </c>
      <c r="E19" s="46">
        <v>52664.825635328889</v>
      </c>
    </row>
    <row r="20" spans="1:10" s="52" customFormat="1" ht="18" customHeight="1" x14ac:dyDescent="0.35">
      <c r="A20" s="42">
        <v>2029</v>
      </c>
      <c r="B20" s="43">
        <v>19878668.804960184</v>
      </c>
      <c r="C20" s="44">
        <v>-7.1753119004126398E-2</v>
      </c>
      <c r="D20" s="45">
        <v>7.4538689841996408E-4</v>
      </c>
      <c r="E20" s="46">
        <v>14806.26289087534</v>
      </c>
      <c r="J20" s="28"/>
    </row>
    <row r="21" spans="1:10" s="52" customFormat="1" ht="18" customHeight="1" x14ac:dyDescent="0.35">
      <c r="A21" s="42">
        <v>2030</v>
      </c>
      <c r="B21" s="43">
        <v>20784601.977076881</v>
      </c>
      <c r="C21" s="44">
        <v>4.5573130726472177E-2</v>
      </c>
      <c r="D21" s="45">
        <v>-3.849107775348859E-4</v>
      </c>
      <c r="E21" s="46">
        <v>-8003.2978633530438</v>
      </c>
    </row>
    <row r="22" spans="1:10" s="52" customFormat="1" ht="18" customHeight="1" x14ac:dyDescent="0.35">
      <c r="A22" s="42">
        <v>2031</v>
      </c>
      <c r="B22" s="43">
        <v>21839697.2576662</v>
      </c>
      <c r="C22" s="44">
        <v>5.0763314195430453E-2</v>
      </c>
      <c r="D22" s="45">
        <v>-1.8788303046807231E-3</v>
      </c>
      <c r="E22" s="46">
        <v>-41110.324376028031</v>
      </c>
    </row>
    <row r="23" spans="1:10" s="52" customFormat="1" ht="18" customHeight="1" x14ac:dyDescent="0.35">
      <c r="A23" s="42">
        <v>2032</v>
      </c>
      <c r="B23" s="43">
        <v>22953847.226726066</v>
      </c>
      <c r="C23" s="44">
        <v>5.1014899882313003E-2</v>
      </c>
      <c r="D23" s="45">
        <v>8.9319359945339016E-4</v>
      </c>
      <c r="E23" s="46">
        <v>20483.933307621628</v>
      </c>
    </row>
    <row r="24" spans="1:10" ht="18" customHeight="1" x14ac:dyDescent="0.35">
      <c r="A24" s="24" t="s">
        <v>4</v>
      </c>
      <c r="B24" s="3"/>
      <c r="C24" s="3"/>
    </row>
    <row r="25" spans="1:10" s="28" customFormat="1" ht="21.75" customHeight="1" x14ac:dyDescent="0.35">
      <c r="A25" s="53" t="s">
        <v>139</v>
      </c>
      <c r="B25" s="29"/>
      <c r="C25" s="29"/>
    </row>
    <row r="26" spans="1:10" ht="21.75" customHeight="1" x14ac:dyDescent="0.35">
      <c r="A26" s="71" t="s">
        <v>145</v>
      </c>
      <c r="B26" s="3"/>
      <c r="C26" s="3"/>
    </row>
    <row r="27" spans="1:10" ht="21.75" customHeight="1" x14ac:dyDescent="0.35">
      <c r="A27" s="111" t="s">
        <v>205</v>
      </c>
      <c r="B27" s="3"/>
      <c r="C27" s="3"/>
    </row>
    <row r="28" spans="1:10" ht="21.75" customHeight="1" x14ac:dyDescent="0.35">
      <c r="A28" s="111"/>
    </row>
    <row r="29" spans="1:10" ht="21.75" customHeight="1" x14ac:dyDescent="0.35">
      <c r="A29" s="71"/>
    </row>
    <row r="30" spans="1:10" ht="21.75" customHeight="1" x14ac:dyDescent="0.35">
      <c r="A30" s="244" t="str">
        <f>Headings!F10</f>
        <v>Page 10</v>
      </c>
      <c r="B30" s="247"/>
      <c r="C30" s="247"/>
      <c r="D30" s="247"/>
      <c r="E30" s="246"/>
    </row>
    <row r="32" spans="1:10" ht="21.75" customHeight="1" x14ac:dyDescent="0.35">
      <c r="A32" s="111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88" customWidth="1"/>
    <col min="2" max="2" width="20.7265625" style="188" customWidth="1"/>
    <col min="3" max="3" width="10.7265625" style="188" customWidth="1"/>
    <col min="4" max="5" width="17.7265625" style="163" customWidth="1"/>
    <col min="6" max="16384" width="10.7265625" style="163"/>
  </cols>
  <sheetData>
    <row r="1" spans="1:5" ht="23.4" x14ac:dyDescent="0.35">
      <c r="A1" s="245" t="str">
        <f>+Headings!E11</f>
        <v>August 2023 Health Through Housing Sales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103" t="s">
        <v>79</v>
      </c>
      <c r="C5" s="77" t="s">
        <v>79</v>
      </c>
      <c r="D5" s="81" t="s">
        <v>79</v>
      </c>
      <c r="E5" s="100" t="s">
        <v>79</v>
      </c>
    </row>
    <row r="6" spans="1:5" s="52" customFormat="1" ht="18" customHeight="1" x14ac:dyDescent="0.35">
      <c r="A6" s="42">
        <v>2014</v>
      </c>
      <c r="B6" s="84" t="s">
        <v>79</v>
      </c>
      <c r="C6" s="85" t="s">
        <v>79</v>
      </c>
      <c r="D6" s="74" t="s">
        <v>79</v>
      </c>
      <c r="E6" s="75" t="s">
        <v>79</v>
      </c>
    </row>
    <row r="7" spans="1:5" s="52" customFormat="1" ht="18" customHeight="1" x14ac:dyDescent="0.35">
      <c r="A7" s="42">
        <v>2015</v>
      </c>
      <c r="B7" s="84" t="s">
        <v>79</v>
      </c>
      <c r="C7" s="85" t="s">
        <v>79</v>
      </c>
      <c r="D7" s="74" t="s">
        <v>79</v>
      </c>
      <c r="E7" s="75" t="s">
        <v>79</v>
      </c>
    </row>
    <row r="8" spans="1:5" s="52" customFormat="1" ht="18" customHeight="1" x14ac:dyDescent="0.35">
      <c r="A8" s="42">
        <v>2016</v>
      </c>
      <c r="B8" s="84" t="s">
        <v>79</v>
      </c>
      <c r="C8" s="85" t="s">
        <v>79</v>
      </c>
      <c r="D8" s="74" t="s">
        <v>79</v>
      </c>
      <c r="E8" s="75" t="s">
        <v>79</v>
      </c>
    </row>
    <row r="9" spans="1:5" s="52" customFormat="1" ht="18" customHeight="1" x14ac:dyDescent="0.35">
      <c r="A9" s="42">
        <v>2017</v>
      </c>
      <c r="B9" s="84" t="s">
        <v>79</v>
      </c>
      <c r="C9" s="85" t="s">
        <v>79</v>
      </c>
      <c r="D9" s="74" t="s">
        <v>79</v>
      </c>
      <c r="E9" s="75" t="s">
        <v>79</v>
      </c>
    </row>
    <row r="10" spans="1:5" s="52" customFormat="1" ht="18" customHeight="1" x14ac:dyDescent="0.35">
      <c r="A10" s="42">
        <v>2018</v>
      </c>
      <c r="B10" s="84" t="s">
        <v>79</v>
      </c>
      <c r="C10" s="85" t="s">
        <v>79</v>
      </c>
      <c r="D10" s="74" t="s">
        <v>79</v>
      </c>
      <c r="E10" s="75" t="s">
        <v>79</v>
      </c>
    </row>
    <row r="11" spans="1:5" s="52" customFormat="1" ht="18" customHeight="1" x14ac:dyDescent="0.35">
      <c r="A11" s="42">
        <v>2019</v>
      </c>
      <c r="B11" s="84" t="s">
        <v>79</v>
      </c>
      <c r="C11" s="85" t="s">
        <v>79</v>
      </c>
      <c r="D11" s="74" t="s">
        <v>79</v>
      </c>
      <c r="E11" s="75" t="s">
        <v>79</v>
      </c>
    </row>
    <row r="12" spans="1:5" s="52" customFormat="1" ht="18" customHeight="1" x14ac:dyDescent="0.35">
      <c r="A12" s="42">
        <v>2020</v>
      </c>
      <c r="B12" s="84" t="s">
        <v>79</v>
      </c>
      <c r="C12" s="85" t="s">
        <v>79</v>
      </c>
      <c r="D12" s="74" t="s">
        <v>79</v>
      </c>
      <c r="E12" s="75" t="s">
        <v>79</v>
      </c>
    </row>
    <row r="13" spans="1:5" s="52" customFormat="1" ht="18" customHeight="1" x14ac:dyDescent="0.35">
      <c r="A13" s="42">
        <v>2021</v>
      </c>
      <c r="B13" s="43">
        <v>61167274.009999998</v>
      </c>
      <c r="C13" s="85" t="s">
        <v>79</v>
      </c>
      <c r="D13" s="45">
        <v>0</v>
      </c>
      <c r="E13" s="75">
        <v>0</v>
      </c>
    </row>
    <row r="14" spans="1:5" s="52" customFormat="1" ht="18" customHeight="1" thickBot="1" x14ac:dyDescent="0.4">
      <c r="A14" s="47">
        <v>2022</v>
      </c>
      <c r="B14" s="48">
        <v>67775392.711200401</v>
      </c>
      <c r="C14" s="56">
        <v>0.10803356546705145</v>
      </c>
      <c r="D14" s="54">
        <v>0</v>
      </c>
      <c r="E14" s="190">
        <v>0</v>
      </c>
    </row>
    <row r="15" spans="1:5" s="52" customFormat="1" ht="18" customHeight="1" thickTop="1" x14ac:dyDescent="0.35">
      <c r="A15" s="42">
        <v>2023</v>
      </c>
      <c r="B15" s="43">
        <v>71208059.218875393</v>
      </c>
      <c r="C15" s="55">
        <v>5.0647681560504143E-2</v>
      </c>
      <c r="D15" s="45">
        <v>9.9658475326562801E-3</v>
      </c>
      <c r="E15" s="75">
        <v>702646.19640885293</v>
      </c>
    </row>
    <row r="16" spans="1:5" s="52" customFormat="1" ht="18" customHeight="1" x14ac:dyDescent="0.35">
      <c r="A16" s="42">
        <v>2024</v>
      </c>
      <c r="B16" s="43">
        <v>72658986.684091866</v>
      </c>
      <c r="C16" s="55">
        <v>2.0375888363376005E-2</v>
      </c>
      <c r="D16" s="45">
        <v>5.098782489032283E-3</v>
      </c>
      <c r="E16" s="75">
        <v>368592.99347497523</v>
      </c>
    </row>
    <row r="17" spans="1:5" ht="18" customHeight="1" x14ac:dyDescent="0.35">
      <c r="A17" s="42">
        <v>2025</v>
      </c>
      <c r="B17" s="43">
        <v>75872444.869637951</v>
      </c>
      <c r="C17" s="55">
        <v>4.4226575846944005E-2</v>
      </c>
      <c r="D17" s="45">
        <v>3.5951696554246126E-3</v>
      </c>
      <c r="E17" s="75">
        <v>271797.15459556878</v>
      </c>
    </row>
    <row r="18" spans="1:5" ht="18" customHeight="1" x14ac:dyDescent="0.35">
      <c r="A18" s="42">
        <v>2026</v>
      </c>
      <c r="B18" s="43">
        <v>79613798.121276289</v>
      </c>
      <c r="C18" s="55">
        <v>4.9311093876922341E-2</v>
      </c>
      <c r="D18" s="45">
        <v>2.4894385378351203E-3</v>
      </c>
      <c r="E18" s="75">
        <v>197701.49147465825</v>
      </c>
    </row>
    <row r="19" spans="1:5" ht="18" customHeight="1" x14ac:dyDescent="0.35">
      <c r="A19" s="42">
        <v>2027</v>
      </c>
      <c r="B19" s="43">
        <v>83440517.916457385</v>
      </c>
      <c r="C19" s="55">
        <v>4.8066037363923009E-2</v>
      </c>
      <c r="D19" s="45">
        <v>3.0185685547179375E-3</v>
      </c>
      <c r="E19" s="75">
        <v>251112.92200195789</v>
      </c>
    </row>
    <row r="20" spans="1:5" ht="18" customHeight="1" x14ac:dyDescent="0.35">
      <c r="A20" s="42">
        <v>2028</v>
      </c>
      <c r="B20" s="43">
        <v>87188052.111198008</v>
      </c>
      <c r="C20" s="55">
        <v>4.4912643021855825E-2</v>
      </c>
      <c r="D20" s="45">
        <v>2.4638759382553665E-3</v>
      </c>
      <c r="E20" s="75">
        <v>214292.55343398452</v>
      </c>
    </row>
    <row r="21" spans="1:5" ht="18" customHeight="1" x14ac:dyDescent="0.35">
      <c r="A21" s="42">
        <v>2029</v>
      </c>
      <c r="B21" s="43">
        <v>91411572.786497623</v>
      </c>
      <c r="C21" s="55">
        <v>4.8441507443164555E-2</v>
      </c>
      <c r="D21" s="45">
        <v>7.4498278400869644E-4</v>
      </c>
      <c r="E21" s="75">
        <v>68049.352389112115</v>
      </c>
    </row>
    <row r="22" spans="1:5" ht="18" customHeight="1" x14ac:dyDescent="0.35">
      <c r="A22" s="42">
        <v>2030</v>
      </c>
      <c r="B22" s="43">
        <v>95575227.459164008</v>
      </c>
      <c r="C22" s="55">
        <v>4.554844146912429E-2</v>
      </c>
      <c r="D22" s="45">
        <v>-3.8471141297180544E-4</v>
      </c>
      <c r="E22" s="75">
        <v>-36783.031653001904</v>
      </c>
    </row>
    <row r="23" spans="1:5" ht="18" customHeight="1" x14ac:dyDescent="0.35">
      <c r="A23" s="42">
        <v>2031</v>
      </c>
      <c r="B23" s="43">
        <v>100424428.84657946</v>
      </c>
      <c r="C23" s="55">
        <v>5.0737011214410765E-2</v>
      </c>
      <c r="D23" s="45">
        <v>-1.8779055379460896E-3</v>
      </c>
      <c r="E23" s="75">
        <v>-188942.40706865489</v>
      </c>
    </row>
    <row r="24" spans="1:5" ht="18" customHeight="1" x14ac:dyDescent="0.35">
      <c r="A24" s="42">
        <v>2032</v>
      </c>
      <c r="B24" s="43">
        <v>105545044.65744378</v>
      </c>
      <c r="C24" s="55">
        <v>5.0989742930847903E-2</v>
      </c>
      <c r="D24" s="45">
        <v>8.9277413452815146E-4</v>
      </c>
      <c r="E24" s="75">
        <v>94143.836715444922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237</v>
      </c>
      <c r="B26" s="3"/>
      <c r="C26" s="3"/>
    </row>
    <row r="27" spans="1:5" ht="21.75" customHeight="1" x14ac:dyDescent="0.35">
      <c r="A27" s="29" t="s">
        <v>236</v>
      </c>
      <c r="B27" s="3"/>
      <c r="C27" s="3"/>
    </row>
    <row r="28" spans="1:5" ht="21.75" customHeight="1" x14ac:dyDescent="0.35">
      <c r="A28" s="29"/>
      <c r="B28" s="163"/>
      <c r="C28" s="163"/>
    </row>
    <row r="29" spans="1:5" ht="21.75" customHeight="1" x14ac:dyDescent="0.35">
      <c r="A29" s="3"/>
      <c r="B29" s="163"/>
      <c r="C29" s="163"/>
    </row>
    <row r="30" spans="1:5" ht="21.75" customHeight="1" x14ac:dyDescent="0.35">
      <c r="A30" s="244" t="str">
        <f>+Headings!F11</f>
        <v>Page 11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Headings!E12</f>
        <v>August 2023 Hotel Sales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>
        <v>2014</v>
      </c>
      <c r="B5" s="38">
        <v>23237103.519999899</v>
      </c>
      <c r="C5" s="73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2015</v>
      </c>
      <c r="B6" s="43">
        <v>26115934.079999898</v>
      </c>
      <c r="C6" s="44">
        <v>0.12388938911952696</v>
      </c>
      <c r="D6" s="45">
        <v>0</v>
      </c>
      <c r="E6" s="46">
        <v>0</v>
      </c>
    </row>
    <row r="7" spans="1:5" s="52" customFormat="1" ht="18" customHeight="1" x14ac:dyDescent="0.35">
      <c r="A7" s="42">
        <v>2016</v>
      </c>
      <c r="B7" s="43">
        <v>28699357.100000001</v>
      </c>
      <c r="C7" s="44">
        <v>9.8921333316526416E-2</v>
      </c>
      <c r="D7" s="45">
        <v>0</v>
      </c>
      <c r="E7" s="46">
        <v>0</v>
      </c>
    </row>
    <row r="8" spans="1:5" s="52" customFormat="1" ht="18" customHeight="1" x14ac:dyDescent="0.35">
      <c r="A8" s="42">
        <v>2017</v>
      </c>
      <c r="B8" s="43">
        <v>31591980.010000002</v>
      </c>
      <c r="C8" s="44">
        <v>0.10079051248154958</v>
      </c>
      <c r="D8" s="45">
        <v>0</v>
      </c>
      <c r="E8" s="46">
        <v>0</v>
      </c>
    </row>
    <row r="9" spans="1:5" s="52" customFormat="1" ht="18" customHeight="1" x14ac:dyDescent="0.35">
      <c r="A9" s="42">
        <v>2018</v>
      </c>
      <c r="B9" s="43">
        <v>34525943.560000002</v>
      </c>
      <c r="C9" s="44">
        <v>9.2870518057788676E-2</v>
      </c>
      <c r="D9" s="45">
        <v>0</v>
      </c>
      <c r="E9" s="46">
        <v>0</v>
      </c>
    </row>
    <row r="10" spans="1:5" s="52" customFormat="1" ht="18" customHeight="1" x14ac:dyDescent="0.35">
      <c r="A10" s="42">
        <v>2019</v>
      </c>
      <c r="B10" s="43">
        <v>35876830.18</v>
      </c>
      <c r="C10" s="44">
        <v>3.912671112528443E-2</v>
      </c>
      <c r="D10" s="45">
        <v>0</v>
      </c>
      <c r="E10" s="46">
        <v>0</v>
      </c>
    </row>
    <row r="11" spans="1:5" s="52" customFormat="1" ht="18" customHeight="1" x14ac:dyDescent="0.35">
      <c r="A11" s="42">
        <v>2020</v>
      </c>
      <c r="B11" s="43">
        <v>9807758.7000000011</v>
      </c>
      <c r="C11" s="44">
        <v>-0.72662694416444118</v>
      </c>
      <c r="D11" s="45">
        <v>0</v>
      </c>
      <c r="E11" s="46">
        <v>0</v>
      </c>
    </row>
    <row r="12" spans="1:5" s="52" customFormat="1" ht="18" customHeight="1" x14ac:dyDescent="0.35">
      <c r="A12" s="42">
        <v>2021</v>
      </c>
      <c r="B12" s="43">
        <v>18928365.68</v>
      </c>
      <c r="C12" s="44">
        <v>0.9299379459651671</v>
      </c>
      <c r="D12" s="45">
        <v>0</v>
      </c>
      <c r="E12" s="46">
        <v>0</v>
      </c>
    </row>
    <row r="13" spans="1:5" s="52" customFormat="1" ht="18" customHeight="1" thickBot="1" x14ac:dyDescent="0.4">
      <c r="A13" s="47">
        <v>2022</v>
      </c>
      <c r="B13" s="48">
        <v>33057655.359999999</v>
      </c>
      <c r="C13" s="49">
        <v>0.74646115353367359</v>
      </c>
      <c r="D13" s="54">
        <v>0</v>
      </c>
      <c r="E13" s="76">
        <v>0</v>
      </c>
    </row>
    <row r="14" spans="1:5" s="52" customFormat="1" ht="18" customHeight="1" thickTop="1" x14ac:dyDescent="0.35">
      <c r="A14" s="42">
        <v>2023</v>
      </c>
      <c r="B14" s="43">
        <v>38758872.429729402</v>
      </c>
      <c r="C14" s="44">
        <v>0.17246283826371767</v>
      </c>
      <c r="D14" s="45">
        <v>3.1783597666120489E-2</v>
      </c>
      <c r="E14" s="46">
        <v>1193948.4307422042</v>
      </c>
    </row>
    <row r="15" spans="1:5" s="52" customFormat="1" ht="18" customHeight="1" x14ac:dyDescent="0.35">
      <c r="A15" s="42">
        <v>2024</v>
      </c>
      <c r="B15" s="43">
        <v>41273415.5359945</v>
      </c>
      <c r="C15" s="44">
        <v>6.4876580473903545E-2</v>
      </c>
      <c r="D15" s="45">
        <v>3.0405321511620009E-2</v>
      </c>
      <c r="E15" s="46">
        <v>1217900.8037474006</v>
      </c>
    </row>
    <row r="16" spans="1:5" s="52" customFormat="1" ht="18" customHeight="1" x14ac:dyDescent="0.35">
      <c r="A16" s="42">
        <v>2025</v>
      </c>
      <c r="B16" s="43">
        <v>43730376.735778995</v>
      </c>
      <c r="C16" s="44">
        <v>5.9528904208128397E-2</v>
      </c>
      <c r="D16" s="45">
        <v>2.735305753327566E-2</v>
      </c>
      <c r="E16" s="46">
        <v>1164312.0172120929</v>
      </c>
    </row>
    <row r="17" spans="1:5" s="52" customFormat="1" ht="18" customHeight="1" x14ac:dyDescent="0.35">
      <c r="A17" s="42">
        <v>2026</v>
      </c>
      <c r="B17" s="43">
        <v>46234803.192016199</v>
      </c>
      <c r="C17" s="44">
        <v>5.726972057362012E-2</v>
      </c>
      <c r="D17" s="45">
        <v>3.1023986778607959E-2</v>
      </c>
      <c r="E17" s="46">
        <v>1391226.5294838995</v>
      </c>
    </row>
    <row r="18" spans="1:5" s="52" customFormat="1" ht="18" customHeight="1" x14ac:dyDescent="0.35">
      <c r="A18" s="42">
        <v>2027</v>
      </c>
      <c r="B18" s="43">
        <v>48852331.906102598</v>
      </c>
      <c r="C18" s="44">
        <v>5.6613817587059412E-2</v>
      </c>
      <c r="D18" s="45">
        <v>3.4344905263284042E-2</v>
      </c>
      <c r="E18" s="46">
        <v>1622117.2479971945</v>
      </c>
    </row>
    <row r="19" spans="1:5" s="52" customFormat="1" ht="18" customHeight="1" x14ac:dyDescent="0.35">
      <c r="A19" s="42">
        <v>2028</v>
      </c>
      <c r="B19" s="43">
        <v>51329488.8139088</v>
      </c>
      <c r="C19" s="44">
        <v>5.070703508212171E-2</v>
      </c>
      <c r="D19" s="45">
        <v>2.9725884878109454E-2</v>
      </c>
      <c r="E19" s="46">
        <v>1481767.6215987056</v>
      </c>
    </row>
    <row r="20" spans="1:5" s="52" customFormat="1" ht="18" customHeight="1" x14ac:dyDescent="0.35">
      <c r="A20" s="42">
        <v>2029</v>
      </c>
      <c r="B20" s="43">
        <v>54066742.447578296</v>
      </c>
      <c r="C20" s="44">
        <v>5.3327116574123812E-2</v>
      </c>
      <c r="D20" s="45">
        <v>2.7833887307459726E-2</v>
      </c>
      <c r="E20" s="46">
        <v>1464135.0464806929</v>
      </c>
    </row>
    <row r="21" spans="1:5" s="52" customFormat="1" ht="18" customHeight="1" x14ac:dyDescent="0.35">
      <c r="A21" s="42">
        <v>2030</v>
      </c>
      <c r="B21" s="43">
        <v>57159715.041813396</v>
      </c>
      <c r="C21" s="44">
        <v>5.7206564594380005E-2</v>
      </c>
      <c r="D21" s="45">
        <v>3.0286439608530058E-2</v>
      </c>
      <c r="E21" s="46">
        <v>1680274.71885629</v>
      </c>
    </row>
    <row r="22" spans="1:5" s="52" customFormat="1" ht="18" customHeight="1" x14ac:dyDescent="0.35">
      <c r="A22" s="42">
        <v>2031</v>
      </c>
      <c r="B22" s="43">
        <v>60396812.756008901</v>
      </c>
      <c r="C22" s="44">
        <v>5.6632502660790118E-2</v>
      </c>
      <c r="D22" s="45">
        <v>3.1960201934430943E-2</v>
      </c>
      <c r="E22" s="46">
        <v>1870512.3785391003</v>
      </c>
    </row>
    <row r="23" spans="1:5" s="52" customFormat="1" ht="18" customHeight="1" x14ac:dyDescent="0.35">
      <c r="A23" s="42">
        <v>2032</v>
      </c>
      <c r="B23" s="43">
        <v>63392649.012978703</v>
      </c>
      <c r="C23" s="44">
        <v>4.9602555503589052E-2</v>
      </c>
      <c r="D23" s="45">
        <v>2.6661361231372638E-2</v>
      </c>
      <c r="E23" s="46">
        <v>1646243.229336597</v>
      </c>
    </row>
    <row r="24" spans="1:5" ht="18" customHeight="1" x14ac:dyDescent="0.35">
      <c r="A24" s="24" t="s">
        <v>4</v>
      </c>
      <c r="B24" s="3"/>
      <c r="C24" s="3"/>
    </row>
    <row r="25" spans="1:5" ht="21.75" customHeight="1" x14ac:dyDescent="0.35">
      <c r="A25" s="25" t="s">
        <v>123</v>
      </c>
      <c r="B25" s="3"/>
      <c r="C25" s="3"/>
    </row>
    <row r="26" spans="1:5" ht="21.75" customHeight="1" x14ac:dyDescent="0.35">
      <c r="A26" s="111" t="s">
        <v>238</v>
      </c>
      <c r="B26" s="3"/>
      <c r="C26" s="3"/>
    </row>
    <row r="27" spans="1:5" ht="21.75" customHeight="1" x14ac:dyDescent="0.35">
      <c r="A27" s="114" t="s">
        <v>150</v>
      </c>
      <c r="B27" s="3"/>
      <c r="C27" s="3"/>
    </row>
    <row r="28" spans="1:5" ht="21.75" customHeight="1" x14ac:dyDescent="0.35">
      <c r="B28" s="3"/>
      <c r="C28" s="3"/>
    </row>
    <row r="29" spans="1:5" s="90" customFormat="1" ht="21.75" customHeight="1" x14ac:dyDescent="0.35">
      <c r="A29" s="111"/>
    </row>
    <row r="30" spans="1:5" ht="21.75" customHeight="1" x14ac:dyDescent="0.35">
      <c r="A30" s="244" t="str">
        <f>Headings!F12</f>
        <v>Page 12</v>
      </c>
      <c r="B30" s="247"/>
      <c r="C30" s="247"/>
      <c r="D30" s="247"/>
      <c r="E30" s="246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62" customWidth="1"/>
    <col min="2" max="2" width="17.7265625" style="162" customWidth="1"/>
    <col min="3" max="3" width="10.7265625" style="162" customWidth="1"/>
    <col min="4" max="4" width="17.7265625" style="27" customWidth="1"/>
    <col min="5" max="5" width="17.7265625" style="163" customWidth="1"/>
    <col min="6" max="16384" width="10.7265625" style="163"/>
  </cols>
  <sheetData>
    <row r="1" spans="1:5" ht="23.4" x14ac:dyDescent="0.35">
      <c r="A1" s="245" t="str">
        <f>Headings!E13</f>
        <v>August 2023 Hotel Tax (HB 2015) Forecast</v>
      </c>
      <c r="B1" s="248"/>
      <c r="C1" s="248"/>
      <c r="D1" s="248"/>
      <c r="E1" s="248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36" t="s">
        <v>76</v>
      </c>
      <c r="B4" s="31" t="s">
        <v>81</v>
      </c>
      <c r="C4" s="31" t="s">
        <v>6</v>
      </c>
      <c r="D4" s="34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58" t="s">
        <v>194</v>
      </c>
      <c r="B5" s="178">
        <v>295118.25</v>
      </c>
      <c r="C5" s="192">
        <v>0.17449402674791492</v>
      </c>
      <c r="D5" s="167">
        <v>0</v>
      </c>
      <c r="E5" s="180">
        <v>0</v>
      </c>
    </row>
    <row r="6" spans="1:5" s="52" customFormat="1" ht="18" customHeight="1" x14ac:dyDescent="0.35">
      <c r="A6" s="51" t="s">
        <v>195</v>
      </c>
      <c r="B6" s="68">
        <v>505972.97</v>
      </c>
      <c r="C6" s="55">
        <v>2.6167307896302643</v>
      </c>
      <c r="D6" s="166">
        <v>0</v>
      </c>
      <c r="E6" s="179">
        <v>0</v>
      </c>
    </row>
    <row r="7" spans="1:5" s="52" customFormat="1" ht="18" customHeight="1" x14ac:dyDescent="0.35">
      <c r="A7" s="51" t="s">
        <v>196</v>
      </c>
      <c r="B7" s="68">
        <v>738166.09000000008</v>
      </c>
      <c r="C7" s="55">
        <v>1.614705607001754</v>
      </c>
      <c r="D7" s="166">
        <v>0</v>
      </c>
      <c r="E7" s="179">
        <v>0</v>
      </c>
    </row>
    <row r="8" spans="1:5" s="52" customFormat="1" ht="18" customHeight="1" x14ac:dyDescent="0.35">
      <c r="A8" s="51" t="s">
        <v>197</v>
      </c>
      <c r="B8" s="68">
        <v>679748.47</v>
      </c>
      <c r="C8" s="55">
        <v>1.9548240616200978</v>
      </c>
      <c r="D8" s="166">
        <v>0</v>
      </c>
      <c r="E8" s="179">
        <v>0</v>
      </c>
    </row>
    <row r="9" spans="1:5" s="52" customFormat="1" ht="18" customHeight="1" x14ac:dyDescent="0.35">
      <c r="A9" s="51" t="s">
        <v>211</v>
      </c>
      <c r="B9" s="68">
        <v>707009.49</v>
      </c>
      <c r="C9" s="55">
        <v>1.3956820359296653</v>
      </c>
      <c r="D9" s="166">
        <v>0</v>
      </c>
      <c r="E9" s="179">
        <v>0</v>
      </c>
    </row>
    <row r="10" spans="1:5" s="52" customFormat="1" ht="18" customHeight="1" x14ac:dyDescent="0.35">
      <c r="A10" s="51" t="s">
        <v>212</v>
      </c>
      <c r="B10" s="68">
        <v>1181506.98</v>
      </c>
      <c r="C10" s="55">
        <v>1.3351187712655879</v>
      </c>
      <c r="D10" s="166">
        <v>0</v>
      </c>
      <c r="E10" s="179">
        <v>0</v>
      </c>
    </row>
    <row r="11" spans="1:5" s="52" customFormat="1" ht="18" customHeight="1" x14ac:dyDescent="0.35">
      <c r="A11" s="51" t="s">
        <v>213</v>
      </c>
      <c r="B11" s="68">
        <v>1593635.7200000002</v>
      </c>
      <c r="C11" s="55">
        <v>1.1589121223382124</v>
      </c>
      <c r="D11" s="166">
        <v>0</v>
      </c>
      <c r="E11" s="179">
        <v>0</v>
      </c>
    </row>
    <row r="12" spans="1:5" s="52" customFormat="1" ht="18" customHeight="1" x14ac:dyDescent="0.35">
      <c r="A12" s="51" t="s">
        <v>214</v>
      </c>
      <c r="B12" s="68">
        <v>924768.21000000008</v>
      </c>
      <c r="C12" s="55">
        <v>0.36045647885018428</v>
      </c>
      <c r="D12" s="166">
        <v>0</v>
      </c>
      <c r="E12" s="179">
        <v>0</v>
      </c>
    </row>
    <row r="13" spans="1:5" s="52" customFormat="1" ht="18" customHeight="1" thickBot="1" x14ac:dyDescent="0.4">
      <c r="A13" s="51" t="s">
        <v>215</v>
      </c>
      <c r="B13" s="68">
        <v>912489.41000000015</v>
      </c>
      <c r="C13" s="55">
        <v>0.2906324779318028</v>
      </c>
      <c r="D13" s="166">
        <v>0</v>
      </c>
      <c r="E13" s="179">
        <v>0</v>
      </c>
    </row>
    <row r="14" spans="1:5" s="52" customFormat="1" ht="18" customHeight="1" thickTop="1" x14ac:dyDescent="0.35">
      <c r="A14" s="226" t="s">
        <v>216</v>
      </c>
      <c r="B14" s="227">
        <v>1348054.65</v>
      </c>
      <c r="C14" s="208">
        <v>0.14096207032141272</v>
      </c>
      <c r="D14" s="228">
        <v>2.325062503404518E-2</v>
      </c>
      <c r="E14" s="229">
        <v>30630.925039999885</v>
      </c>
    </row>
    <row r="15" spans="1:5" s="52" customFormat="1" ht="18" customHeight="1" x14ac:dyDescent="0.35">
      <c r="A15" s="51" t="s">
        <v>217</v>
      </c>
      <c r="B15" s="68">
        <v>1864301.7638699843</v>
      </c>
      <c r="C15" s="55">
        <v>0.16984185311181665</v>
      </c>
      <c r="D15" s="166">
        <v>3.1783597666120489E-2</v>
      </c>
      <c r="E15" s="179">
        <v>57428.91951869987</v>
      </c>
    </row>
    <row r="16" spans="1:5" s="52" customFormat="1" ht="18" customHeight="1" x14ac:dyDescent="0.35">
      <c r="A16" s="51" t="s">
        <v>218</v>
      </c>
      <c r="B16" s="68">
        <v>957344.14901431603</v>
      </c>
      <c r="C16" s="55">
        <v>3.5226058445841257E-2</v>
      </c>
      <c r="D16" s="166">
        <v>3.1783597666120489E-2</v>
      </c>
      <c r="E16" s="179">
        <v>29490.526239332394</v>
      </c>
    </row>
    <row r="17" spans="1:5" s="52" customFormat="1" ht="18" customHeight="1" x14ac:dyDescent="0.35">
      <c r="A17" s="51" t="s">
        <v>219</v>
      </c>
      <c r="B17" s="68">
        <v>912142.48334547866</v>
      </c>
      <c r="C17" s="55">
        <v>-3.8019800637634216E-4</v>
      </c>
      <c r="D17" s="166">
        <v>3.0405321511620009E-2</v>
      </c>
      <c r="E17" s="179">
        <v>26915.607762817643</v>
      </c>
    </row>
    <row r="18" spans="1:5" s="52" customFormat="1" ht="18" customHeight="1" x14ac:dyDescent="0.35">
      <c r="A18" s="51" t="s">
        <v>220</v>
      </c>
      <c r="B18" s="68">
        <v>1448696.8853134073</v>
      </c>
      <c r="C18" s="55">
        <v>7.4657385227970829E-2</v>
      </c>
      <c r="D18" s="166">
        <v>3.0405321511620009E-2</v>
      </c>
      <c r="E18" s="179">
        <v>42748.318211533828</v>
      </c>
    </row>
    <row r="19" spans="1:5" s="52" customFormat="1" ht="18" customHeight="1" x14ac:dyDescent="0.35">
      <c r="A19" s="51" t="s">
        <v>221</v>
      </c>
      <c r="B19" s="68">
        <v>1985251.2872813356</v>
      </c>
      <c r="C19" s="55">
        <v>6.4876580473903545E-2</v>
      </c>
      <c r="D19" s="166">
        <v>3.0405321511619787E-2</v>
      </c>
      <c r="E19" s="179">
        <v>58581.028660249896</v>
      </c>
    </row>
    <row r="20" spans="1:5" s="52" customFormat="1" ht="18" customHeight="1" x14ac:dyDescent="0.35">
      <c r="A20" s="51" t="s">
        <v>222</v>
      </c>
      <c r="B20" s="68">
        <v>1019453.363739064</v>
      </c>
      <c r="C20" s="55">
        <v>6.4876580473903545E-2</v>
      </c>
      <c r="D20" s="166">
        <v>3.0405321511620009E-2</v>
      </c>
      <c r="E20" s="179">
        <v>30082.149852560833</v>
      </c>
    </row>
    <row r="21" spans="1:5" s="52" customFormat="1" ht="18" customHeight="1" x14ac:dyDescent="0.35">
      <c r="A21" s="51" t="s">
        <v>223</v>
      </c>
      <c r="B21" s="68">
        <v>966441.32586071594</v>
      </c>
      <c r="C21" s="55">
        <v>5.9528904208128397E-2</v>
      </c>
      <c r="D21" s="166">
        <v>2.735305753327566E-2</v>
      </c>
      <c r="E21" s="179">
        <v>25731.295580387232</v>
      </c>
    </row>
    <row r="22" spans="1:5" s="52" customFormat="1" ht="18" customHeight="1" x14ac:dyDescent="0.35">
      <c r="A22" s="51" t="s">
        <v>224</v>
      </c>
      <c r="B22" s="68">
        <v>1534936.2234258431</v>
      </c>
      <c r="C22" s="55">
        <v>5.9528904208128397E-2</v>
      </c>
      <c r="D22" s="166">
        <v>2.735305753327566E-2</v>
      </c>
      <c r="E22" s="179">
        <v>40867.351804144448</v>
      </c>
    </row>
    <row r="23" spans="1:5" s="52" customFormat="1" ht="18" customHeight="1" x14ac:dyDescent="0.35">
      <c r="A23" s="51" t="s">
        <v>225</v>
      </c>
      <c r="B23" s="68">
        <v>2103431.1209909697</v>
      </c>
      <c r="C23" s="55">
        <v>5.9528904208128397E-2</v>
      </c>
      <c r="D23" s="166">
        <v>2.7353057533275438E-2</v>
      </c>
      <c r="E23" s="179">
        <v>56003.408027901547</v>
      </c>
    </row>
    <row r="24" spans="1:5" s="52" customFormat="1" ht="18" customHeight="1" x14ac:dyDescent="0.35">
      <c r="A24" s="51" t="s">
        <v>226</v>
      </c>
      <c r="B24" s="68">
        <v>1080140.3053737408</v>
      </c>
      <c r="C24" s="55">
        <v>5.9528904208128175E-2</v>
      </c>
      <c r="D24" s="166">
        <v>2.7353057533275438E-2</v>
      </c>
      <c r="E24" s="179">
        <v>28758.506825138582</v>
      </c>
    </row>
    <row r="25" spans="1:5" s="52" customFormat="1" ht="18" customHeight="1" x14ac:dyDescent="0.35">
      <c r="A25" s="42"/>
      <c r="B25" s="95"/>
      <c r="C25" s="44"/>
      <c r="D25" s="150"/>
      <c r="E25" s="151"/>
    </row>
    <row r="26" spans="1:5" ht="21.75" customHeight="1" x14ac:dyDescent="0.35">
      <c r="A26" s="24" t="s">
        <v>4</v>
      </c>
      <c r="C26" s="163"/>
      <c r="D26" s="163"/>
    </row>
    <row r="27" spans="1:5" ht="21.75" customHeight="1" x14ac:dyDescent="0.35">
      <c r="A27" s="29" t="s">
        <v>231</v>
      </c>
      <c r="B27" s="3"/>
    </row>
    <row r="28" spans="1:5" ht="21.75" customHeight="1" x14ac:dyDescent="0.35">
      <c r="A28" s="29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63"/>
      <c r="C30" s="163"/>
      <c r="D30" s="163"/>
    </row>
    <row r="31" spans="1:5" ht="21.75" customHeight="1" x14ac:dyDescent="0.35">
      <c r="A31" s="249" t="str">
        <f>Headings!F13</f>
        <v>Page 13</v>
      </c>
      <c r="B31" s="247"/>
      <c r="C31" s="247"/>
      <c r="D31" s="247"/>
      <c r="E31" s="246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Headings!E14</f>
        <v>August 2023 Rental Car Sales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3112670.25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3494071.77</v>
      </c>
      <c r="C6" s="44">
        <v>0.12253193861444212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3734599.0666999999</v>
      </c>
      <c r="C7" s="44">
        <v>6.8838682354827485E-2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3938032.52</v>
      </c>
      <c r="C8" s="44">
        <v>5.4472635393164159E-2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3990916.1599999997</v>
      </c>
      <c r="C9" s="44">
        <v>1.3428949540518209E-2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4267531.57</v>
      </c>
      <c r="C10" s="44">
        <v>6.9311255588992537E-2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4229569.63</v>
      </c>
      <c r="C11" s="44">
        <v>-8.8955264600422135E-3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2104431.4700000002</v>
      </c>
      <c r="C12" s="44">
        <v>-0.50244784834054146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3686218.65</v>
      </c>
      <c r="C13" s="44">
        <v>0.75164584950822833</v>
      </c>
      <c r="D13" s="45">
        <v>0</v>
      </c>
      <c r="E13" s="46">
        <v>0</v>
      </c>
    </row>
    <row r="14" spans="1:5" s="52" customFormat="1" ht="18" customHeight="1" thickBot="1" x14ac:dyDescent="0.4">
      <c r="A14" s="47">
        <v>2022</v>
      </c>
      <c r="B14" s="48">
        <v>5023576.26</v>
      </c>
      <c r="C14" s="49">
        <v>0.36279931739806037</v>
      </c>
      <c r="D14" s="54">
        <v>0</v>
      </c>
      <c r="E14" s="76">
        <v>0</v>
      </c>
    </row>
    <row r="15" spans="1:5" s="52" customFormat="1" ht="18" customHeight="1" thickTop="1" x14ac:dyDescent="0.35">
      <c r="A15" s="42">
        <v>2023</v>
      </c>
      <c r="B15" s="43">
        <v>5257610.7403910998</v>
      </c>
      <c r="C15" s="44">
        <v>4.6587225569678203E-2</v>
      </c>
      <c r="D15" s="45">
        <v>-2.864571642126168E-3</v>
      </c>
      <c r="E15" s="46">
        <v>-15104.069320919923</v>
      </c>
    </row>
    <row r="16" spans="1:5" s="52" customFormat="1" ht="18" customHeight="1" x14ac:dyDescent="0.35">
      <c r="A16" s="42">
        <v>2024</v>
      </c>
      <c r="B16" s="43">
        <v>5421422.0592656601</v>
      </c>
      <c r="C16" s="44">
        <v>3.1156988785056905E-2</v>
      </c>
      <c r="D16" s="45">
        <v>-6.58043471111458E-3</v>
      </c>
      <c r="E16" s="46">
        <v>-35911.628025989048</v>
      </c>
    </row>
    <row r="17" spans="1:5" s="52" customFormat="1" ht="18" customHeight="1" x14ac:dyDescent="0.35">
      <c r="A17" s="42">
        <v>2025</v>
      </c>
      <c r="B17" s="43">
        <v>5563707.9999510804</v>
      </c>
      <c r="C17" s="44">
        <v>2.6245132574070906E-2</v>
      </c>
      <c r="D17" s="45">
        <v>-8.1418123751084703E-3</v>
      </c>
      <c r="E17" s="46">
        <v>-45670.507347390056</v>
      </c>
    </row>
    <row r="18" spans="1:5" s="52" customFormat="1" ht="18" customHeight="1" x14ac:dyDescent="0.35">
      <c r="A18" s="42">
        <v>2026</v>
      </c>
      <c r="B18" s="43">
        <v>5741806.3591829492</v>
      </c>
      <c r="C18" s="44">
        <v>3.2010730835161594E-2</v>
      </c>
      <c r="D18" s="45">
        <v>-7.7139114454505275E-3</v>
      </c>
      <c r="E18" s="46">
        <v>-44636.104750980623</v>
      </c>
    </row>
    <row r="19" spans="1:5" s="52" customFormat="1" ht="18" customHeight="1" x14ac:dyDescent="0.35">
      <c r="A19" s="42">
        <v>2027</v>
      </c>
      <c r="B19" s="43">
        <v>5916719.7376472903</v>
      </c>
      <c r="C19" s="44">
        <v>3.0463127371859189E-2</v>
      </c>
      <c r="D19" s="45">
        <v>-7.3894620127087363E-3</v>
      </c>
      <c r="E19" s="46">
        <v>-44046.858327579685</v>
      </c>
    </row>
    <row r="20" spans="1:5" s="52" customFormat="1" ht="18" customHeight="1" x14ac:dyDescent="0.35">
      <c r="A20" s="42">
        <v>2028</v>
      </c>
      <c r="B20" s="43">
        <v>6103394.8495708797</v>
      </c>
      <c r="C20" s="44">
        <v>3.1550440142668945E-2</v>
      </c>
      <c r="D20" s="45">
        <v>-6.3495063793609363E-3</v>
      </c>
      <c r="E20" s="46">
        <v>-39001.182792049833</v>
      </c>
    </row>
    <row r="21" spans="1:5" s="52" customFormat="1" ht="18" customHeight="1" x14ac:dyDescent="0.35">
      <c r="A21" s="42">
        <v>2029</v>
      </c>
      <c r="B21" s="43">
        <v>6308937.8407720998</v>
      </c>
      <c r="C21" s="44">
        <v>3.3676830070345387E-2</v>
      </c>
      <c r="D21" s="45">
        <v>-6.508231822084154E-3</v>
      </c>
      <c r="E21" s="46">
        <v>-41329.008789040148</v>
      </c>
    </row>
    <row r="22" spans="1:5" s="52" customFormat="1" ht="18" customHeight="1" x14ac:dyDescent="0.35">
      <c r="A22" s="42">
        <v>2030</v>
      </c>
      <c r="B22" s="43">
        <v>6516617.1169737307</v>
      </c>
      <c r="C22" s="44">
        <v>3.2918263175694129E-2</v>
      </c>
      <c r="D22" s="45">
        <v>-6.6330058897179356E-3</v>
      </c>
      <c r="E22" s="46">
        <v>-43513.384251948446</v>
      </c>
    </row>
    <row r="23" spans="1:5" s="52" customFormat="1" ht="18" customHeight="1" x14ac:dyDescent="0.35">
      <c r="A23" s="42">
        <v>2031</v>
      </c>
      <c r="B23" s="43">
        <v>6719698.1106308606</v>
      </c>
      <c r="C23" s="44">
        <v>3.1163560788030287E-2</v>
      </c>
      <c r="D23" s="45">
        <v>-7.0122343989177383E-3</v>
      </c>
      <c r="E23" s="46">
        <v>-47452.848739969544</v>
      </c>
    </row>
    <row r="24" spans="1:5" s="52" customFormat="1" ht="18" customHeight="1" x14ac:dyDescent="0.35">
      <c r="A24" s="42">
        <v>2032</v>
      </c>
      <c r="B24" s="43">
        <v>6942238.2562022107</v>
      </c>
      <c r="C24" s="44">
        <v>3.311758086561678E-2</v>
      </c>
      <c r="D24" s="45">
        <v>-6.8165121986784039E-3</v>
      </c>
      <c r="E24" s="46">
        <v>-47646.635632549413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5" t="s">
        <v>103</v>
      </c>
      <c r="B26" s="3"/>
      <c r="C26" s="3"/>
    </row>
    <row r="27" spans="1:5" ht="21.75" customHeight="1" x14ac:dyDescent="0.35">
      <c r="A27" s="29"/>
      <c r="B27" s="3"/>
      <c r="C27" s="3"/>
    </row>
    <row r="28" spans="1:5" ht="21.75" customHeight="1" x14ac:dyDescent="0.35">
      <c r="A28" s="112"/>
      <c r="B28" s="3"/>
      <c r="C28" s="3"/>
    </row>
    <row r="29" spans="1:5" ht="21.75" customHeight="1" x14ac:dyDescent="0.35">
      <c r="A29" s="112"/>
      <c r="B29" s="3"/>
      <c r="C29" s="3"/>
    </row>
    <row r="30" spans="1:5" ht="21.75" customHeight="1" x14ac:dyDescent="0.35">
      <c r="A30" s="244" t="str">
        <f>Headings!F14</f>
        <v>Page 14</v>
      </c>
      <c r="B30" s="247"/>
      <c r="C30" s="247"/>
      <c r="D30" s="247"/>
      <c r="E30" s="246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7" width="10.7265625" style="18"/>
    <col min="8" max="8" width="15.90625" style="18" bestFit="1" customWidth="1"/>
    <col min="9" max="16384" width="10.7265625" style="18"/>
  </cols>
  <sheetData>
    <row r="1" spans="1:9" ht="23.4" x14ac:dyDescent="0.35">
      <c r="A1" s="245" t="str">
        <f>Headings!E15</f>
        <v>August 2023 Real Estate Excise Tax (REET 1) Forecast</v>
      </c>
      <c r="B1" s="246"/>
      <c r="C1" s="246"/>
      <c r="D1" s="246"/>
      <c r="E1" s="246"/>
    </row>
    <row r="2" spans="1:9" ht="21.75" customHeight="1" x14ac:dyDescent="0.35">
      <c r="A2" s="245" t="s">
        <v>85</v>
      </c>
      <c r="B2" s="246"/>
      <c r="C2" s="246"/>
      <c r="D2" s="246"/>
      <c r="E2" s="246"/>
    </row>
    <row r="4" spans="1:9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9" s="52" customFormat="1" ht="18" customHeight="1" x14ac:dyDescent="0.35">
      <c r="A5" s="37">
        <v>2013</v>
      </c>
      <c r="B5" s="38">
        <v>5650866.3900000043</v>
      </c>
      <c r="C5" s="81" t="s">
        <v>79</v>
      </c>
      <c r="D5" s="50">
        <v>0</v>
      </c>
      <c r="E5" s="41">
        <v>0</v>
      </c>
    </row>
    <row r="6" spans="1:9" s="52" customFormat="1" ht="18" customHeight="1" x14ac:dyDescent="0.35">
      <c r="A6" s="42">
        <v>2014</v>
      </c>
      <c r="B6" s="43">
        <v>5460691.6899999995</v>
      </c>
      <c r="C6" s="44">
        <v>-3.365407830851308E-2</v>
      </c>
      <c r="D6" s="45">
        <v>0</v>
      </c>
      <c r="E6" s="46">
        <v>0</v>
      </c>
      <c r="H6" s="118"/>
      <c r="I6" s="120"/>
    </row>
    <row r="7" spans="1:9" s="52" customFormat="1" ht="18" customHeight="1" x14ac:dyDescent="0.35">
      <c r="A7" s="42">
        <v>2015</v>
      </c>
      <c r="B7" s="43">
        <v>7300582.5899999999</v>
      </c>
      <c r="C7" s="44">
        <v>0.33693367149244802</v>
      </c>
      <c r="D7" s="45">
        <v>0</v>
      </c>
      <c r="E7" s="46">
        <v>0</v>
      </c>
      <c r="H7" s="118"/>
      <c r="I7" s="120"/>
    </row>
    <row r="8" spans="1:9" s="52" customFormat="1" ht="18" customHeight="1" x14ac:dyDescent="0.35">
      <c r="A8" s="42">
        <v>2016</v>
      </c>
      <c r="B8" s="43">
        <v>7431560.2699999996</v>
      </c>
      <c r="C8" s="44">
        <v>1.7940716153174829E-2</v>
      </c>
      <c r="D8" s="45">
        <v>0</v>
      </c>
      <c r="E8" s="46">
        <v>0</v>
      </c>
      <c r="H8" s="118"/>
      <c r="I8" s="120"/>
    </row>
    <row r="9" spans="1:9" s="52" customFormat="1" ht="18" customHeight="1" x14ac:dyDescent="0.35">
      <c r="A9" s="42">
        <v>2017</v>
      </c>
      <c r="B9" s="43">
        <v>7943445.1999999993</v>
      </c>
      <c r="C9" s="44">
        <v>6.887987332436718E-2</v>
      </c>
      <c r="D9" s="45">
        <v>0</v>
      </c>
      <c r="E9" s="46">
        <v>0</v>
      </c>
      <c r="H9" s="118"/>
      <c r="I9" s="120"/>
    </row>
    <row r="10" spans="1:9" s="52" customFormat="1" ht="18" customHeight="1" x14ac:dyDescent="0.35">
      <c r="A10" s="42">
        <v>2018</v>
      </c>
      <c r="B10" s="43">
        <v>7997142.709999999</v>
      </c>
      <c r="C10" s="44">
        <v>6.7599773962059295E-3</v>
      </c>
      <c r="D10" s="45">
        <v>0</v>
      </c>
      <c r="E10" s="46">
        <v>0</v>
      </c>
      <c r="H10" s="118"/>
      <c r="I10" s="120"/>
    </row>
    <row r="11" spans="1:9" s="52" customFormat="1" ht="18" customHeight="1" x14ac:dyDescent="0.35">
      <c r="A11" s="42">
        <v>2019</v>
      </c>
      <c r="B11" s="43">
        <v>7768147.6199999992</v>
      </c>
      <c r="C11" s="44">
        <v>-2.8634613424323829E-2</v>
      </c>
      <c r="D11" s="45">
        <v>0</v>
      </c>
      <c r="E11" s="46">
        <v>0</v>
      </c>
      <c r="H11" s="118"/>
      <c r="I11" s="120"/>
    </row>
    <row r="12" spans="1:9" s="52" customFormat="1" ht="18" customHeight="1" x14ac:dyDescent="0.35">
      <c r="A12" s="42">
        <v>2020</v>
      </c>
      <c r="B12" s="43">
        <v>8959798.1999999993</v>
      </c>
      <c r="C12" s="44">
        <v>0.15340215432208804</v>
      </c>
      <c r="D12" s="45">
        <v>0</v>
      </c>
      <c r="E12" s="46">
        <v>0</v>
      </c>
      <c r="H12" s="118"/>
      <c r="I12" s="120"/>
    </row>
    <row r="13" spans="1:9" s="52" customFormat="1" ht="18" customHeight="1" x14ac:dyDescent="0.35">
      <c r="A13" s="42">
        <v>2021</v>
      </c>
      <c r="B13" s="43">
        <v>12316448.349999998</v>
      </c>
      <c r="C13" s="44">
        <v>0.37463457045271387</v>
      </c>
      <c r="D13" s="45">
        <v>0</v>
      </c>
      <c r="E13" s="46">
        <v>0</v>
      </c>
      <c r="H13" s="118"/>
      <c r="I13" s="120"/>
    </row>
    <row r="14" spans="1:9" s="52" customFormat="1" ht="18" customHeight="1" thickBot="1" x14ac:dyDescent="0.4">
      <c r="A14" s="47">
        <v>2022</v>
      </c>
      <c r="B14" s="48">
        <v>10945278.854100002</v>
      </c>
      <c r="C14" s="49">
        <v>-0.11132831940954768</v>
      </c>
      <c r="D14" s="54">
        <v>0</v>
      </c>
      <c r="E14" s="76">
        <v>0</v>
      </c>
      <c r="H14" s="118"/>
      <c r="I14" s="120"/>
    </row>
    <row r="15" spans="1:9" s="52" customFormat="1" ht="18" customHeight="1" thickTop="1" x14ac:dyDescent="0.35">
      <c r="A15" s="42">
        <v>2023</v>
      </c>
      <c r="B15" s="43">
        <v>7494848.6268455461</v>
      </c>
      <c r="C15" s="44">
        <v>-0.31524370217045283</v>
      </c>
      <c r="D15" s="45">
        <v>1.388888888889106E-3</v>
      </c>
      <c r="E15" s="46">
        <v>10395.074378428981</v>
      </c>
      <c r="H15" s="118"/>
      <c r="I15" s="120"/>
    </row>
    <row r="16" spans="1:9" s="52" customFormat="1" ht="18" customHeight="1" x14ac:dyDescent="0.35">
      <c r="A16" s="42">
        <v>2024</v>
      </c>
      <c r="B16" s="43">
        <v>7926726.030717955</v>
      </c>
      <c r="C16" s="44">
        <v>5.762323235261646E-2</v>
      </c>
      <c r="D16" s="45">
        <v>-1.3483507017433283E-3</v>
      </c>
      <c r="E16" s="46">
        <v>-10702.437244814821</v>
      </c>
      <c r="H16" s="119"/>
      <c r="I16" s="120"/>
    </row>
    <row r="17" spans="1:9" s="52" customFormat="1" ht="18" customHeight="1" x14ac:dyDescent="0.35">
      <c r="A17" s="42">
        <v>2025</v>
      </c>
      <c r="B17" s="43">
        <v>9237614.850229172</v>
      </c>
      <c r="C17" s="44">
        <v>0.1653758202858544</v>
      </c>
      <c r="D17" s="45">
        <v>3.2177430667432727E-3</v>
      </c>
      <c r="E17" s="46">
        <v>29628.932844335213</v>
      </c>
      <c r="H17" s="119"/>
      <c r="I17" s="120"/>
    </row>
    <row r="18" spans="1:9" s="52" customFormat="1" ht="18" customHeight="1" x14ac:dyDescent="0.35">
      <c r="A18" s="42">
        <v>2026</v>
      </c>
      <c r="B18" s="43">
        <v>10274207.220056355</v>
      </c>
      <c r="C18" s="44">
        <v>0.11221428763091001</v>
      </c>
      <c r="D18" s="45">
        <v>3.2850544291251893E-5</v>
      </c>
      <c r="E18" s="46">
        <v>337.50221220776439</v>
      </c>
      <c r="H18" s="119"/>
      <c r="I18" s="120"/>
    </row>
    <row r="19" spans="1:9" s="52" customFormat="1" ht="18" customHeight="1" x14ac:dyDescent="0.35">
      <c r="A19" s="42">
        <v>2027</v>
      </c>
      <c r="B19" s="43">
        <v>10084205.460475216</v>
      </c>
      <c r="C19" s="44">
        <v>-1.8493082289622875E-2</v>
      </c>
      <c r="D19" s="45">
        <v>8.2979262305560297E-4</v>
      </c>
      <c r="E19" s="46">
        <v>8360.8615192677826</v>
      </c>
      <c r="H19" s="119"/>
      <c r="I19" s="120"/>
    </row>
    <row r="20" spans="1:9" s="52" customFormat="1" ht="18" customHeight="1" x14ac:dyDescent="0.35">
      <c r="A20" s="42">
        <v>2028</v>
      </c>
      <c r="B20" s="43">
        <v>10361796.7465083</v>
      </c>
      <c r="C20" s="44">
        <v>2.7527333424640865E-2</v>
      </c>
      <c r="D20" s="45">
        <v>-1.4644380669953661E-3</v>
      </c>
      <c r="E20" s="46">
        <v>-15196.463878242299</v>
      </c>
      <c r="H20" s="119"/>
      <c r="I20" s="120"/>
    </row>
    <row r="21" spans="1:9" s="52" customFormat="1" ht="18" customHeight="1" x14ac:dyDescent="0.35">
      <c r="A21" s="42">
        <v>2029</v>
      </c>
      <c r="B21" s="43">
        <v>9110283.7768977154</v>
      </c>
      <c r="C21" s="44">
        <v>-0.12078146292845571</v>
      </c>
      <c r="D21" s="45">
        <v>-3.1925378235656554E-3</v>
      </c>
      <c r="E21" s="46">
        <v>-29178.07765770331</v>
      </c>
      <c r="H21" s="119"/>
      <c r="I21" s="120"/>
    </row>
    <row r="22" spans="1:9" s="52" customFormat="1" ht="18" customHeight="1" x14ac:dyDescent="0.35">
      <c r="A22" s="42">
        <v>2030</v>
      </c>
      <c r="B22" s="43">
        <v>9621374.6451534089</v>
      </c>
      <c r="C22" s="44">
        <v>5.61004333972277E-2</v>
      </c>
      <c r="D22" s="45">
        <v>-5.9127965229920365E-3</v>
      </c>
      <c r="E22" s="46">
        <v>-57227.605736484751</v>
      </c>
      <c r="H22" s="119"/>
      <c r="I22" s="120"/>
    </row>
    <row r="23" spans="1:9" s="52" customFormat="1" ht="18" customHeight="1" x14ac:dyDescent="0.35">
      <c r="A23" s="42">
        <v>2031</v>
      </c>
      <c r="B23" s="43">
        <v>10173899.288511081</v>
      </c>
      <c r="C23" s="44">
        <v>5.7426788139467888E-2</v>
      </c>
      <c r="D23" s="45">
        <v>-8.5578011325782022E-3</v>
      </c>
      <c r="E23" s="46">
        <v>-87817.733553621918</v>
      </c>
      <c r="H23" s="119"/>
      <c r="I23" s="120"/>
    </row>
    <row r="24" spans="1:9" s="52" customFormat="1" ht="18" customHeight="1" x14ac:dyDescent="0.35">
      <c r="A24" s="42">
        <v>2032</v>
      </c>
      <c r="B24" s="43">
        <v>10739308.689310839</v>
      </c>
      <c r="C24" s="44">
        <v>5.5574503419573817E-2</v>
      </c>
      <c r="D24" s="45">
        <v>-1.1367227145434478E-2</v>
      </c>
      <c r="E24" s="46">
        <v>-123479.78400903381</v>
      </c>
      <c r="H24" s="119"/>
      <c r="I24" s="120"/>
    </row>
    <row r="25" spans="1:9" ht="21.75" customHeight="1" x14ac:dyDescent="0.35">
      <c r="A25" s="24" t="s">
        <v>4</v>
      </c>
      <c r="B25" s="3"/>
      <c r="C25" s="3"/>
    </row>
    <row r="26" spans="1:9" ht="21.75" customHeight="1" x14ac:dyDescent="0.35">
      <c r="A26" s="25" t="s">
        <v>84</v>
      </c>
      <c r="B26" s="3"/>
      <c r="C26" s="3"/>
    </row>
    <row r="27" spans="1:9" ht="21.75" customHeight="1" x14ac:dyDescent="0.35">
      <c r="A27" s="29" t="s">
        <v>168</v>
      </c>
      <c r="B27" s="3"/>
      <c r="C27" s="3"/>
    </row>
    <row r="28" spans="1:9" ht="21.75" customHeight="1" x14ac:dyDescent="0.35">
      <c r="A28" s="111" t="s">
        <v>192</v>
      </c>
      <c r="B28" s="3"/>
      <c r="C28" s="3"/>
    </row>
    <row r="29" spans="1:9" ht="21.75" customHeight="1" x14ac:dyDescent="0.35">
      <c r="A29" s="109"/>
      <c r="B29" s="3"/>
      <c r="C29" s="3"/>
    </row>
    <row r="30" spans="1:9" ht="21.75" customHeight="1" x14ac:dyDescent="0.35">
      <c r="A30" s="244" t="str">
        <f>Headings!F15</f>
        <v>Page 15</v>
      </c>
      <c r="B30" s="247"/>
      <c r="C30" s="247"/>
      <c r="D30" s="247"/>
      <c r="E30" s="246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4" ht="23.4" x14ac:dyDescent="0.35">
      <c r="A1" s="245" t="str">
        <f>Headings!E16</f>
        <v>August 2023 Investment Pool Nominal Rate of Return Forecast</v>
      </c>
      <c r="B1" s="250"/>
      <c r="C1" s="250"/>
      <c r="D1" s="250"/>
    </row>
    <row r="2" spans="1:4" ht="21.75" customHeight="1" x14ac:dyDescent="0.35">
      <c r="A2" s="245" t="s">
        <v>85</v>
      </c>
      <c r="B2" s="246"/>
      <c r="C2" s="246"/>
      <c r="D2" s="246"/>
    </row>
    <row r="4" spans="1:4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4" s="52" customFormat="1" ht="18" customHeight="1" x14ac:dyDescent="0.35">
      <c r="A5" s="37">
        <v>2013</v>
      </c>
      <c r="B5" s="40">
        <v>5.1000000000000004E-3</v>
      </c>
      <c r="C5" s="73" t="s">
        <v>79</v>
      </c>
      <c r="D5" s="50">
        <v>0</v>
      </c>
    </row>
    <row r="6" spans="1:4" s="52" customFormat="1" ht="18" customHeight="1" x14ac:dyDescent="0.35">
      <c r="A6" s="42">
        <v>2014</v>
      </c>
      <c r="B6" s="55">
        <v>5.0556999999999894E-3</v>
      </c>
      <c r="C6" s="44">
        <v>-4.4300000000010997E-5</v>
      </c>
      <c r="D6" s="45">
        <v>0</v>
      </c>
    </row>
    <row r="7" spans="1:4" s="52" customFormat="1" ht="18" customHeight="1" x14ac:dyDescent="0.35">
      <c r="A7" s="42">
        <v>2015</v>
      </c>
      <c r="B7" s="55">
        <v>5.9749E-3</v>
      </c>
      <c r="C7" s="44">
        <v>9.1920000000001063E-4</v>
      </c>
      <c r="D7" s="45">
        <v>0</v>
      </c>
    </row>
    <row r="8" spans="1:4" s="52" customFormat="1" ht="18" customHeight="1" x14ac:dyDescent="0.35">
      <c r="A8" s="42">
        <v>2016</v>
      </c>
      <c r="B8" s="55">
        <v>8.2862999999999999E-3</v>
      </c>
      <c r="C8" s="44">
        <v>2.3113999999999999E-3</v>
      </c>
      <c r="D8" s="45">
        <v>0</v>
      </c>
    </row>
    <row r="9" spans="1:4" s="52" customFormat="1" ht="18" customHeight="1" x14ac:dyDescent="0.35">
      <c r="A9" s="42">
        <v>2017</v>
      </c>
      <c r="B9" s="55">
        <v>1.1222000000000001E-2</v>
      </c>
      <c r="C9" s="44">
        <v>2.9357000000000012E-3</v>
      </c>
      <c r="D9" s="45">
        <v>0</v>
      </c>
    </row>
    <row r="10" spans="1:4" s="52" customFormat="1" ht="18" customHeight="1" x14ac:dyDescent="0.35">
      <c r="A10" s="42">
        <v>2018</v>
      </c>
      <c r="B10" s="55">
        <v>1.7256000000000001E-2</v>
      </c>
      <c r="C10" s="44">
        <v>6.0339999999999994E-3</v>
      </c>
      <c r="D10" s="45">
        <v>0</v>
      </c>
    </row>
    <row r="11" spans="1:4" s="52" customFormat="1" ht="18" customHeight="1" x14ac:dyDescent="0.35">
      <c r="A11" s="42">
        <v>2019</v>
      </c>
      <c r="B11" s="55">
        <v>2.23456E-2</v>
      </c>
      <c r="C11" s="44">
        <v>5.0895999999999997E-3</v>
      </c>
      <c r="D11" s="45">
        <v>0</v>
      </c>
    </row>
    <row r="12" spans="1:4" s="52" customFormat="1" ht="18" customHeight="1" x14ac:dyDescent="0.35">
      <c r="A12" s="42">
        <v>2020</v>
      </c>
      <c r="B12" s="55">
        <v>1.3897E-2</v>
      </c>
      <c r="C12" s="44">
        <v>-8.4486000000000006E-3</v>
      </c>
      <c r="D12" s="45">
        <v>0</v>
      </c>
    </row>
    <row r="13" spans="1:4" s="52" customFormat="1" ht="18" customHeight="1" x14ac:dyDescent="0.35">
      <c r="A13" s="42">
        <v>2021</v>
      </c>
      <c r="B13" s="55">
        <v>6.7288599999999997E-3</v>
      </c>
      <c r="C13" s="44">
        <v>-7.1681399999999999E-3</v>
      </c>
      <c r="D13" s="45">
        <v>0</v>
      </c>
    </row>
    <row r="14" spans="1:4" s="52" customFormat="1" ht="18" customHeight="1" thickBot="1" x14ac:dyDescent="0.4">
      <c r="A14" s="47">
        <v>2022</v>
      </c>
      <c r="B14" s="56">
        <v>1.11E-2</v>
      </c>
      <c r="C14" s="49">
        <v>4.3711400000000008E-3</v>
      </c>
      <c r="D14" s="54">
        <v>0</v>
      </c>
    </row>
    <row r="15" spans="1:4" s="52" customFormat="1" ht="18" customHeight="1" thickTop="1" x14ac:dyDescent="0.35">
      <c r="A15" s="42">
        <v>2023</v>
      </c>
      <c r="B15" s="55">
        <v>3.2000000000000001E-2</v>
      </c>
      <c r="C15" s="44">
        <v>2.0900000000000002E-2</v>
      </c>
      <c r="D15" s="45">
        <v>-1.0000000000000009E-3</v>
      </c>
    </row>
    <row r="16" spans="1:4" s="52" customFormat="1" ht="18" customHeight="1" x14ac:dyDescent="0.35">
      <c r="A16" s="42">
        <v>2024</v>
      </c>
      <c r="B16" s="55">
        <v>4.2999999999999997E-2</v>
      </c>
      <c r="C16" s="44">
        <v>1.0999999999999996E-2</v>
      </c>
      <c r="D16" s="45">
        <v>0</v>
      </c>
    </row>
    <row r="17" spans="1:4" ht="18" customHeight="1" x14ac:dyDescent="0.35">
      <c r="A17" s="42">
        <v>2025</v>
      </c>
      <c r="B17" s="55">
        <v>3.9E-2</v>
      </c>
      <c r="C17" s="44">
        <v>-3.9999999999999966E-3</v>
      </c>
      <c r="D17" s="45">
        <v>0</v>
      </c>
    </row>
    <row r="18" spans="1:4" s="127" customFormat="1" ht="18" customHeight="1" x14ac:dyDescent="0.35">
      <c r="A18" s="42">
        <v>2026</v>
      </c>
      <c r="B18" s="55">
        <v>3.0195997688250702E-2</v>
      </c>
      <c r="C18" s="44">
        <v>-8.8040023117492983E-3</v>
      </c>
      <c r="D18" s="45">
        <v>-1.2769350539399912E-4</v>
      </c>
    </row>
    <row r="19" spans="1:4" s="147" customFormat="1" ht="18" customHeight="1" x14ac:dyDescent="0.35">
      <c r="A19" s="42">
        <v>2027</v>
      </c>
      <c r="B19" s="55">
        <v>2.8903655088874797E-2</v>
      </c>
      <c r="C19" s="44">
        <v>-1.292342599375905E-3</v>
      </c>
      <c r="D19" s="45">
        <v>1.5001412485968965E-3</v>
      </c>
    </row>
    <row r="20" spans="1:4" s="149" customFormat="1" ht="18" customHeight="1" x14ac:dyDescent="0.35">
      <c r="A20" s="42">
        <v>2028</v>
      </c>
      <c r="B20" s="55">
        <v>2.8814846346272901E-2</v>
      </c>
      <c r="C20" s="44">
        <v>-8.880874260189589E-5</v>
      </c>
      <c r="D20" s="45">
        <v>8.9719417311030086E-4</v>
      </c>
    </row>
    <row r="21" spans="1:4" s="160" customFormat="1" ht="18" customHeight="1" x14ac:dyDescent="0.35">
      <c r="A21" s="42">
        <v>2029</v>
      </c>
      <c r="B21" s="55">
        <v>2.8721361848796301E-2</v>
      </c>
      <c r="C21" s="44">
        <v>-9.3484497476599426E-5</v>
      </c>
      <c r="D21" s="45">
        <v>2.6318072348309809E-4</v>
      </c>
    </row>
    <row r="22" spans="1:4" s="163" customFormat="1" ht="18" customHeight="1" x14ac:dyDescent="0.35">
      <c r="A22" s="42">
        <v>2030</v>
      </c>
      <c r="B22" s="55">
        <v>2.8681898219401199E-2</v>
      </c>
      <c r="C22" s="44">
        <v>-3.9463629395102007E-5</v>
      </c>
      <c r="D22" s="45">
        <v>-2.5986778168260102E-4</v>
      </c>
    </row>
    <row r="23" spans="1:4" s="163" customFormat="1" ht="18" customHeight="1" x14ac:dyDescent="0.35">
      <c r="A23" s="42">
        <v>2031</v>
      </c>
      <c r="B23" s="55">
        <v>2.8661102527264202E-2</v>
      </c>
      <c r="C23" s="44">
        <v>-2.0795692136997557E-5</v>
      </c>
      <c r="D23" s="45">
        <v>-7.0857054462439631E-4</v>
      </c>
    </row>
    <row r="24" spans="1:4" s="163" customFormat="1" ht="18" customHeight="1" x14ac:dyDescent="0.35">
      <c r="A24" s="42">
        <v>2032</v>
      </c>
      <c r="B24" s="55">
        <v>2.8651989193182299E-2</v>
      </c>
      <c r="C24" s="44">
        <v>-9.1133340819025965E-6</v>
      </c>
      <c r="D24" s="45">
        <v>-1.0190838292436014E-3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5" t="s">
        <v>16</v>
      </c>
      <c r="B26" s="3"/>
      <c r="C26" s="3"/>
    </row>
    <row r="27" spans="1:4" ht="21.75" customHeight="1" x14ac:dyDescent="0.35">
      <c r="A27" s="25"/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3"/>
      <c r="B29" s="18"/>
      <c r="C29" s="18"/>
    </row>
    <row r="30" spans="1:4" ht="21.75" customHeight="1" x14ac:dyDescent="0.35">
      <c r="A30" s="244" t="str">
        <f>Headings!F16</f>
        <v>Page 16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4" ht="23.4" x14ac:dyDescent="0.35">
      <c r="A1" s="245" t="str">
        <f>Headings!E17</f>
        <v>August 2023 Investment Pool Real Rate of Return Forecast</v>
      </c>
      <c r="B1" s="250"/>
      <c r="C1" s="250"/>
      <c r="D1" s="250"/>
    </row>
    <row r="2" spans="1:4" ht="21.75" customHeight="1" x14ac:dyDescent="0.35">
      <c r="A2" s="245" t="s">
        <v>85</v>
      </c>
      <c r="B2" s="246"/>
      <c r="C2" s="246"/>
      <c r="D2" s="246"/>
    </row>
    <row r="4" spans="1:4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4" s="52" customFormat="1" ht="18" customHeight="1" x14ac:dyDescent="0.35">
      <c r="A5" s="37">
        <v>2013</v>
      </c>
      <c r="B5" s="40">
        <v>-6.9663760592472146E-3</v>
      </c>
      <c r="C5" s="73" t="s">
        <v>79</v>
      </c>
      <c r="D5" s="50">
        <v>0</v>
      </c>
    </row>
    <row r="6" spans="1:4" s="52" customFormat="1" ht="18" customHeight="1" x14ac:dyDescent="0.35">
      <c r="A6" s="42">
        <v>2014</v>
      </c>
      <c r="B6" s="55">
        <v>-1.3144281885471898E-2</v>
      </c>
      <c r="C6" s="44">
        <v>-6.1779058262246833E-3</v>
      </c>
      <c r="D6" s="45">
        <v>0</v>
      </c>
    </row>
    <row r="7" spans="1:4" s="52" customFormat="1" ht="18" customHeight="1" x14ac:dyDescent="0.35">
      <c r="A7" s="42">
        <v>2015</v>
      </c>
      <c r="B7" s="55">
        <v>-7.5234077565325963E-3</v>
      </c>
      <c r="C7" s="44">
        <v>5.6208741289393016E-3</v>
      </c>
      <c r="D7" s="45">
        <v>0</v>
      </c>
    </row>
    <row r="8" spans="1:4" s="52" customFormat="1" ht="18" customHeight="1" x14ac:dyDescent="0.35">
      <c r="A8" s="42">
        <v>2016</v>
      </c>
      <c r="B8" s="55">
        <v>-1.3557806575488662E-2</v>
      </c>
      <c r="C8" s="44">
        <v>-6.034398818956066E-3</v>
      </c>
      <c r="D8" s="45">
        <v>0</v>
      </c>
    </row>
    <row r="9" spans="1:4" s="52" customFormat="1" ht="18" customHeight="1" x14ac:dyDescent="0.35">
      <c r="A9" s="42">
        <v>2017</v>
      </c>
      <c r="B9" s="55">
        <v>-1.8737224587692447E-2</v>
      </c>
      <c r="C9" s="44">
        <v>-5.1794180122037847E-3</v>
      </c>
      <c r="D9" s="45">
        <v>0</v>
      </c>
    </row>
    <row r="10" spans="1:4" s="52" customFormat="1" ht="18" customHeight="1" x14ac:dyDescent="0.35">
      <c r="A10" s="42">
        <v>2018</v>
      </c>
      <c r="B10" s="55">
        <v>-1.4343632504454362E-2</v>
      </c>
      <c r="C10" s="44">
        <v>4.3935920832380848E-3</v>
      </c>
      <c r="D10" s="45">
        <v>0</v>
      </c>
    </row>
    <row r="11" spans="1:4" s="52" customFormat="1" ht="18" customHeight="1" x14ac:dyDescent="0.35">
      <c r="A11" s="42">
        <v>2019</v>
      </c>
      <c r="B11" s="55">
        <v>-3.0122368251410681E-3</v>
      </c>
      <c r="C11" s="44">
        <v>1.1331395679313294E-2</v>
      </c>
      <c r="D11" s="45">
        <v>0</v>
      </c>
    </row>
    <row r="12" spans="1:4" s="52" customFormat="1" ht="18" customHeight="1" x14ac:dyDescent="0.35">
      <c r="A12" s="42">
        <v>2020</v>
      </c>
      <c r="B12" s="55">
        <v>-2.9921375909555126E-3</v>
      </c>
      <c r="C12" s="44">
        <v>2.0099234185555481E-5</v>
      </c>
      <c r="D12" s="45">
        <v>0</v>
      </c>
    </row>
    <row r="13" spans="1:4" s="52" customFormat="1" ht="18" customHeight="1" x14ac:dyDescent="0.35">
      <c r="A13" s="42">
        <v>2021</v>
      </c>
      <c r="B13" s="55">
        <v>-4.1183803790955986E-2</v>
      </c>
      <c r="C13" s="44">
        <v>-3.8191666200000474E-2</v>
      </c>
      <c r="D13" s="45">
        <v>0</v>
      </c>
    </row>
    <row r="14" spans="1:4" s="52" customFormat="1" ht="18" customHeight="1" thickBot="1" x14ac:dyDescent="0.4">
      <c r="A14" s="47">
        <v>2022</v>
      </c>
      <c r="B14" s="56">
        <v>-7.1981671216528986E-2</v>
      </c>
      <c r="C14" s="49">
        <v>-3.0797867425573E-2</v>
      </c>
      <c r="D14" s="54">
        <v>0</v>
      </c>
    </row>
    <row r="15" spans="1:4" s="52" customFormat="1" ht="18" customHeight="1" thickTop="1" x14ac:dyDescent="0.35">
      <c r="A15" s="42">
        <v>2023</v>
      </c>
      <c r="B15" s="55">
        <v>-1.4783773776935738E-2</v>
      </c>
      <c r="C15" s="44">
        <v>5.7197897439593248E-2</v>
      </c>
      <c r="D15" s="45">
        <v>3.0413133550666327E-4</v>
      </c>
    </row>
    <row r="16" spans="1:4" s="52" customFormat="1" ht="18" customHeight="1" x14ac:dyDescent="0.35">
      <c r="A16" s="42">
        <v>2024</v>
      </c>
      <c r="B16" s="55">
        <v>1.6043112459942499E-2</v>
      </c>
      <c r="C16" s="44">
        <v>3.0826886236878237E-2</v>
      </c>
      <c r="D16" s="45">
        <v>2.0766884106726557E-4</v>
      </c>
    </row>
    <row r="17" spans="1:4" ht="18" customHeight="1" x14ac:dyDescent="0.35">
      <c r="A17" s="42">
        <v>2025</v>
      </c>
      <c r="B17" s="55">
        <v>1.4157839275571238E-2</v>
      </c>
      <c r="C17" s="44">
        <v>-1.8852731843712611E-3</v>
      </c>
      <c r="D17" s="45">
        <v>-2.3960850618820473E-4</v>
      </c>
    </row>
    <row r="18" spans="1:4" s="127" customFormat="1" ht="18" customHeight="1" x14ac:dyDescent="0.35">
      <c r="A18" s="42">
        <v>2026</v>
      </c>
      <c r="B18" s="55">
        <v>6.2724094733628277E-3</v>
      </c>
      <c r="C18" s="44">
        <v>-7.8854298022084102E-3</v>
      </c>
      <c r="D18" s="45">
        <v>-4.4256813679277585E-4</v>
      </c>
    </row>
    <row r="19" spans="1:4" s="147" customFormat="1" ht="18" customHeight="1" x14ac:dyDescent="0.35">
      <c r="A19" s="42">
        <v>2027</v>
      </c>
      <c r="B19" s="55">
        <v>3.9035922103030085E-3</v>
      </c>
      <c r="C19" s="44">
        <v>-2.3688172630598192E-3</v>
      </c>
      <c r="D19" s="45">
        <v>1.4553248425506204E-3</v>
      </c>
    </row>
    <row r="20" spans="1:4" s="149" customFormat="1" ht="18" customHeight="1" x14ac:dyDescent="0.35">
      <c r="A20" s="42">
        <v>2028</v>
      </c>
      <c r="B20" s="55">
        <v>4.6284452030933565E-3</v>
      </c>
      <c r="C20" s="44">
        <v>7.2485299279034798E-4</v>
      </c>
      <c r="D20" s="45">
        <v>1.0710052922260349E-3</v>
      </c>
    </row>
    <row r="21" spans="1:4" s="160" customFormat="1" ht="18" customHeight="1" x14ac:dyDescent="0.35">
      <c r="A21" s="42">
        <v>2029</v>
      </c>
      <c r="B21" s="55">
        <v>5.4821918414995618E-3</v>
      </c>
      <c r="C21" s="44">
        <v>8.5374663840620535E-4</v>
      </c>
      <c r="D21" s="45">
        <v>4.5130601121501357E-4</v>
      </c>
    </row>
    <row r="22" spans="1:4" s="163" customFormat="1" ht="18" customHeight="1" x14ac:dyDescent="0.35">
      <c r="A22" s="42">
        <v>2030</v>
      </c>
      <c r="B22" s="55">
        <v>5.9804460452212993E-3</v>
      </c>
      <c r="C22" s="44">
        <v>4.9825420372173745E-4</v>
      </c>
      <c r="D22" s="45">
        <v>-1.2879906938723096E-4</v>
      </c>
    </row>
    <row r="23" spans="1:4" s="163" customFormat="1" ht="18" customHeight="1" x14ac:dyDescent="0.35">
      <c r="A23" s="42">
        <v>2031</v>
      </c>
      <c r="B23" s="55">
        <v>4.7984723922127603E-3</v>
      </c>
      <c r="C23" s="44">
        <v>-1.181973653008539E-3</v>
      </c>
      <c r="D23" s="45">
        <v>-6.6933444647165885E-4</v>
      </c>
    </row>
    <row r="24" spans="1:4" s="163" customFormat="1" ht="18" customHeight="1" x14ac:dyDescent="0.35">
      <c r="A24" s="42">
        <v>2032</v>
      </c>
      <c r="B24" s="55">
        <v>5.2512685915435675E-3</v>
      </c>
      <c r="C24" s="44">
        <v>4.5279619933080717E-4</v>
      </c>
      <c r="D24" s="45">
        <v>-1.0586079755732225E-3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5" t="s">
        <v>33</v>
      </c>
      <c r="B26" s="3"/>
      <c r="C26" s="3"/>
    </row>
    <row r="27" spans="1:4" ht="21.75" customHeight="1" x14ac:dyDescent="0.35">
      <c r="A27" s="29" t="s">
        <v>169</v>
      </c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3"/>
      <c r="B29" s="18"/>
      <c r="C29" s="18"/>
    </row>
    <row r="30" spans="1:4" ht="21.75" customHeight="1" x14ac:dyDescent="0.35">
      <c r="A30" s="244" t="str">
        <f>Headings!F17</f>
        <v>Page 17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4" ht="23.4" x14ac:dyDescent="0.35">
      <c r="A1" s="245" t="str">
        <f>Headings!E18</f>
        <v>August 2023 National CPI-U Forecast</v>
      </c>
      <c r="B1" s="250"/>
      <c r="C1" s="250"/>
      <c r="D1" s="250"/>
    </row>
    <row r="2" spans="1:4" ht="21.75" customHeight="1" x14ac:dyDescent="0.35">
      <c r="A2" s="245" t="s">
        <v>85</v>
      </c>
      <c r="B2" s="246"/>
      <c r="C2" s="246"/>
      <c r="D2" s="246"/>
    </row>
    <row r="4" spans="1:4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4" s="52" customFormat="1" ht="18" customHeight="1" x14ac:dyDescent="0.35">
      <c r="A5" s="37">
        <v>2013</v>
      </c>
      <c r="B5" s="40">
        <v>1.46475953204352E-2</v>
      </c>
      <c r="C5" s="73" t="s">
        <v>79</v>
      </c>
      <c r="D5" s="50">
        <v>0</v>
      </c>
    </row>
    <row r="6" spans="1:4" s="52" customFormat="1" ht="18" customHeight="1" x14ac:dyDescent="0.35">
      <c r="A6" s="42">
        <v>2014</v>
      </c>
      <c r="B6" s="55">
        <v>1.62218778572869E-2</v>
      </c>
      <c r="C6" s="44">
        <v>1.5742825368517E-3</v>
      </c>
      <c r="D6" s="45">
        <v>0</v>
      </c>
    </row>
    <row r="7" spans="1:4" s="52" customFormat="1" ht="18" customHeight="1" x14ac:dyDescent="0.35">
      <c r="A7" s="42">
        <v>2015</v>
      </c>
      <c r="B7" s="55">
        <v>1.1869762097864701E-3</v>
      </c>
      <c r="C7" s="44">
        <v>-1.503490164750043E-2</v>
      </c>
      <c r="D7" s="45">
        <v>0</v>
      </c>
    </row>
    <row r="8" spans="1:4" s="52" customFormat="1" ht="18" customHeight="1" x14ac:dyDescent="0.35">
      <c r="A8" s="42">
        <v>2016</v>
      </c>
      <c r="B8" s="55">
        <v>1.26151288726126E-2</v>
      </c>
      <c r="C8" s="44">
        <v>1.142815266282613E-2</v>
      </c>
      <c r="D8" s="45">
        <v>0</v>
      </c>
    </row>
    <row r="9" spans="1:4" s="52" customFormat="1" ht="18" customHeight="1" x14ac:dyDescent="0.35">
      <c r="A9" s="42">
        <v>2017</v>
      </c>
      <c r="B9" s="55">
        <v>2.1303545313261698E-2</v>
      </c>
      <c r="C9" s="44">
        <v>8.688416440649098E-3</v>
      </c>
      <c r="D9" s="45">
        <v>0</v>
      </c>
    </row>
    <row r="10" spans="1:4" s="52" customFormat="1" ht="18" customHeight="1" x14ac:dyDescent="0.35">
      <c r="A10" s="42">
        <v>2018</v>
      </c>
      <c r="B10" s="55">
        <v>2.4425832969281899E-2</v>
      </c>
      <c r="C10" s="44">
        <v>3.1222876560202013E-3</v>
      </c>
      <c r="D10" s="45">
        <v>0</v>
      </c>
    </row>
    <row r="11" spans="1:4" s="52" customFormat="1" ht="18" customHeight="1" x14ac:dyDescent="0.35">
      <c r="A11" s="42">
        <v>2019</v>
      </c>
      <c r="B11" s="55">
        <v>1.8122100752601299E-2</v>
      </c>
      <c r="C11" s="44">
        <v>-6.3037322166805999E-3</v>
      </c>
      <c r="D11" s="45">
        <v>0</v>
      </c>
    </row>
    <row r="12" spans="1:4" s="52" customFormat="1" ht="18" customHeight="1" x14ac:dyDescent="0.35">
      <c r="A12" s="42">
        <v>2020</v>
      </c>
      <c r="B12" s="55">
        <v>1.23358439630636E-2</v>
      </c>
      <c r="C12" s="44">
        <v>-5.7862567895376991E-3</v>
      </c>
      <c r="D12" s="45">
        <v>0</v>
      </c>
    </row>
    <row r="13" spans="1:4" s="52" customFormat="1" ht="18" customHeight="1" x14ac:dyDescent="0.35">
      <c r="A13" s="42">
        <v>2021</v>
      </c>
      <c r="B13" s="55">
        <v>4.6978588636373962E-2</v>
      </c>
      <c r="C13" s="44">
        <v>3.4642744673310362E-2</v>
      </c>
      <c r="D13" s="45">
        <v>0</v>
      </c>
    </row>
    <row r="14" spans="1:4" s="52" customFormat="1" ht="18" customHeight="1" thickBot="1" x14ac:dyDescent="0.4">
      <c r="A14" s="47">
        <v>2022</v>
      </c>
      <c r="B14" s="56">
        <v>8.0021999999999996E-2</v>
      </c>
      <c r="C14" s="49">
        <v>3.3043411363626034E-2</v>
      </c>
      <c r="D14" s="54">
        <v>0</v>
      </c>
    </row>
    <row r="15" spans="1:4" s="52" customFormat="1" ht="18" customHeight="1" thickTop="1" x14ac:dyDescent="0.35">
      <c r="A15" s="42">
        <v>2023</v>
      </c>
      <c r="B15" s="55">
        <v>4.1620072205524904E-2</v>
      </c>
      <c r="C15" s="44">
        <v>-3.8401927794475092E-2</v>
      </c>
      <c r="D15" s="45">
        <v>4.1554853292970206E-4</v>
      </c>
    </row>
    <row r="16" spans="1:4" s="52" customFormat="1" ht="18" customHeight="1" x14ac:dyDescent="0.35">
      <c r="A16" s="42">
        <v>2024</v>
      </c>
      <c r="B16" s="55">
        <v>2.8335042073622901E-2</v>
      </c>
      <c r="C16" s="44">
        <v>-1.3285030131902003E-2</v>
      </c>
      <c r="D16" s="45">
        <v>3.23288555701403E-4</v>
      </c>
    </row>
    <row r="17" spans="1:4" ht="18" customHeight="1" x14ac:dyDescent="0.35">
      <c r="A17" s="42">
        <v>2025</v>
      </c>
      <c r="B17" s="55">
        <v>2.70574583415541E-2</v>
      </c>
      <c r="C17" s="44">
        <v>-1.2775837320688002E-3</v>
      </c>
      <c r="D17" s="45">
        <v>5.1193459154160251E-4</v>
      </c>
    </row>
    <row r="18" spans="1:4" s="127" customFormat="1" ht="18" customHeight="1" x14ac:dyDescent="0.35">
      <c r="A18" s="42">
        <v>2026</v>
      </c>
      <c r="B18" s="55">
        <v>2.6666413223695604E-2</v>
      </c>
      <c r="C18" s="44">
        <v>-3.9104511785849685E-4</v>
      </c>
      <c r="D18" s="45">
        <v>5.9260965403400145E-4</v>
      </c>
    </row>
    <row r="19" spans="1:4" s="147" customFormat="1" ht="18" customHeight="1" x14ac:dyDescent="0.35">
      <c r="A19" s="42">
        <v>2027</v>
      </c>
      <c r="B19" s="55">
        <v>2.5976084321607199E-2</v>
      </c>
      <c r="C19" s="44">
        <v>-6.9032890208840444E-4</v>
      </c>
      <c r="D19" s="45">
        <v>1.403607085879964E-4</v>
      </c>
    </row>
    <row r="20" spans="1:4" s="149" customFormat="1" ht="18" customHeight="1" x14ac:dyDescent="0.35">
      <c r="A20" s="42">
        <v>2028</v>
      </c>
      <c r="B20" s="55">
        <v>2.5846406032432399E-2</v>
      </c>
      <c r="C20" s="44">
        <v>-1.2967828917479982E-4</v>
      </c>
      <c r="D20" s="45">
        <v>-2.5923616483770201E-4</v>
      </c>
    </row>
    <row r="21" spans="1:4" s="160" customFormat="1" ht="18" customHeight="1" x14ac:dyDescent="0.35">
      <c r="A21" s="42">
        <v>2029</v>
      </c>
      <c r="B21" s="55">
        <v>2.5329782587831601E-2</v>
      </c>
      <c r="C21" s="44">
        <v>-5.1662344460079793E-4</v>
      </c>
      <c r="D21" s="45">
        <v>-2.2490030642699846E-4</v>
      </c>
    </row>
    <row r="22" spans="1:4" s="163" customFormat="1" ht="18" customHeight="1" x14ac:dyDescent="0.35">
      <c r="A22" s="42">
        <v>2030</v>
      </c>
      <c r="B22" s="55">
        <v>2.5552173682486998E-2</v>
      </c>
      <c r="C22" s="44">
        <v>2.2239109465539697E-4</v>
      </c>
      <c r="D22" s="45">
        <v>-1.0954345323712991E-3</v>
      </c>
    </row>
    <row r="23" spans="1:4" s="163" customFormat="1" ht="18" customHeight="1" x14ac:dyDescent="0.35">
      <c r="A23" s="42">
        <v>2031</v>
      </c>
      <c r="B23" s="55">
        <v>2.5773926430502102E-2</v>
      </c>
      <c r="C23" s="44">
        <v>2.2175274801510339E-4</v>
      </c>
      <c r="D23" s="45">
        <v>-5.9826772495982783E-6</v>
      </c>
    </row>
    <row r="24" spans="1:4" s="163" customFormat="1" ht="18" customHeight="1" x14ac:dyDescent="0.35">
      <c r="A24" s="42">
        <v>2032</v>
      </c>
      <c r="B24" s="55">
        <v>2.5932979610478701E-2</v>
      </c>
      <c r="C24" s="44">
        <v>1.5905317997659887E-4</v>
      </c>
      <c r="D24" s="45">
        <v>1.2198680043309929E-4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5" t="s">
        <v>126</v>
      </c>
      <c r="B26" s="3"/>
      <c r="C26" s="3"/>
    </row>
    <row r="27" spans="1:4" ht="21.75" customHeight="1" x14ac:dyDescent="0.35">
      <c r="A27" s="29"/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3"/>
      <c r="B29" s="18"/>
      <c r="C29" s="18"/>
    </row>
    <row r="30" spans="1:4" ht="21.75" customHeight="1" x14ac:dyDescent="0.35">
      <c r="A30" s="244" t="str">
        <f>Headings!F18</f>
        <v>Page 18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5" ht="23.4" x14ac:dyDescent="0.35">
      <c r="A1" s="245" t="str">
        <f>Headings!E19</f>
        <v>August 2023 National CPI-W Forecast</v>
      </c>
      <c r="B1" s="250"/>
      <c r="C1" s="250"/>
      <c r="D1" s="250"/>
    </row>
    <row r="2" spans="1:5" ht="21.75" customHeight="1" x14ac:dyDescent="0.35">
      <c r="A2" s="245" t="s">
        <v>85</v>
      </c>
      <c r="B2" s="246"/>
      <c r="C2" s="246"/>
      <c r="D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5" s="52" customFormat="1" ht="18" customHeight="1" x14ac:dyDescent="0.35">
      <c r="A5" s="37">
        <v>2013</v>
      </c>
      <c r="B5" s="40">
        <v>1.3680827833743602E-2</v>
      </c>
      <c r="C5" s="73" t="s">
        <v>79</v>
      </c>
      <c r="D5" s="81">
        <v>0</v>
      </c>
    </row>
    <row r="6" spans="1:5" s="52" customFormat="1" ht="18" customHeight="1" x14ac:dyDescent="0.35">
      <c r="A6" s="42">
        <v>2014</v>
      </c>
      <c r="B6" s="55">
        <v>1.50311349880516E-2</v>
      </c>
      <c r="C6" s="44">
        <v>1.3503071543079989E-3</v>
      </c>
      <c r="D6" s="74">
        <v>0</v>
      </c>
      <c r="E6" s="57"/>
    </row>
    <row r="7" spans="1:5" s="52" customFormat="1" ht="18" customHeight="1" x14ac:dyDescent="0.35">
      <c r="A7" s="42">
        <v>2015</v>
      </c>
      <c r="B7" s="55">
        <v>-4.1285211645779498E-3</v>
      </c>
      <c r="C7" s="44">
        <v>-1.9159656152629552E-2</v>
      </c>
      <c r="D7" s="74">
        <v>0</v>
      </c>
    </row>
    <row r="8" spans="1:5" s="52" customFormat="1" ht="18" customHeight="1" x14ac:dyDescent="0.35">
      <c r="A8" s="42">
        <v>2016</v>
      </c>
      <c r="B8" s="55">
        <v>9.7752469695009305E-3</v>
      </c>
      <c r="C8" s="44">
        <v>1.390376813407888E-2</v>
      </c>
      <c r="D8" s="74">
        <v>0</v>
      </c>
    </row>
    <row r="9" spans="1:5" s="52" customFormat="1" ht="18" customHeight="1" x14ac:dyDescent="0.35">
      <c r="A9" s="42">
        <v>2017</v>
      </c>
      <c r="B9" s="55">
        <v>2.12537808233224E-2</v>
      </c>
      <c r="C9" s="44">
        <v>1.1478533853821469E-2</v>
      </c>
      <c r="D9" s="74">
        <v>0</v>
      </c>
    </row>
    <row r="10" spans="1:5" s="52" customFormat="1" ht="18" customHeight="1" x14ac:dyDescent="0.35">
      <c r="A10" s="42">
        <v>2018</v>
      </c>
      <c r="B10" s="55">
        <v>2.5496651342182101E-2</v>
      </c>
      <c r="C10" s="44">
        <v>4.242870518859701E-3</v>
      </c>
      <c r="D10" s="74">
        <v>0</v>
      </c>
    </row>
    <row r="11" spans="1:5" s="52" customFormat="1" ht="18" customHeight="1" x14ac:dyDescent="0.35">
      <c r="A11" s="42">
        <v>2019</v>
      </c>
      <c r="B11" s="55">
        <v>1.6626826462597898E-2</v>
      </c>
      <c r="C11" s="44">
        <v>-8.8698248795842025E-3</v>
      </c>
      <c r="D11" s="74">
        <v>0</v>
      </c>
    </row>
    <row r="12" spans="1:5" s="52" customFormat="1" ht="18" customHeight="1" x14ac:dyDescent="0.35">
      <c r="A12" s="42">
        <v>2020</v>
      </c>
      <c r="B12" s="55">
        <v>1.2141785235653299E-2</v>
      </c>
      <c r="C12" s="44">
        <v>-4.4850412269445989E-3</v>
      </c>
      <c r="D12" s="74">
        <v>0</v>
      </c>
    </row>
    <row r="13" spans="1:5" s="52" customFormat="1" ht="18" customHeight="1" x14ac:dyDescent="0.35">
      <c r="A13" s="42">
        <v>2021</v>
      </c>
      <c r="B13" s="55">
        <v>5.2575243411245996E-2</v>
      </c>
      <c r="C13" s="44">
        <v>4.0433458175592699E-2</v>
      </c>
      <c r="D13" s="74">
        <v>0</v>
      </c>
    </row>
    <row r="14" spans="1:5" s="52" customFormat="1" ht="18" customHeight="1" thickBot="1" x14ac:dyDescent="0.4">
      <c r="A14" s="47">
        <v>2022</v>
      </c>
      <c r="B14" s="56">
        <v>8.4644646152687297E-2</v>
      </c>
      <c r="C14" s="49">
        <v>3.2069402741441301E-2</v>
      </c>
      <c r="D14" s="83">
        <v>0</v>
      </c>
    </row>
    <row r="15" spans="1:5" s="52" customFormat="1" ht="18" customHeight="1" thickTop="1" x14ac:dyDescent="0.35">
      <c r="A15" s="42">
        <v>2023</v>
      </c>
      <c r="B15" s="55">
        <v>3.92960684041836E-2</v>
      </c>
      <c r="C15" s="44">
        <v>-4.5348577748503698E-2</v>
      </c>
      <c r="D15" s="74">
        <v>-8.0069089122496162E-5</v>
      </c>
    </row>
    <row r="16" spans="1:5" s="52" customFormat="1" ht="18" customHeight="1" x14ac:dyDescent="0.35">
      <c r="A16" s="42">
        <v>2024</v>
      </c>
      <c r="B16" s="55">
        <v>2.7087456504381501E-2</v>
      </c>
      <c r="C16" s="44">
        <v>-1.2208611899802099E-2</v>
      </c>
      <c r="D16" s="74">
        <v>-1.6066657070159737E-4</v>
      </c>
    </row>
    <row r="17" spans="1:4" ht="18" customHeight="1" x14ac:dyDescent="0.35">
      <c r="A17" s="42">
        <v>2025</v>
      </c>
      <c r="B17" s="55">
        <v>2.71688540378415E-2</v>
      </c>
      <c r="C17" s="44">
        <v>8.1397533459998811E-5</v>
      </c>
      <c r="D17" s="74">
        <v>1.0219815637831989E-3</v>
      </c>
    </row>
    <row r="18" spans="1:4" s="127" customFormat="1" ht="18" customHeight="1" x14ac:dyDescent="0.35">
      <c r="A18" s="42">
        <v>2026</v>
      </c>
      <c r="B18" s="55">
        <v>2.6139504761697897E-2</v>
      </c>
      <c r="C18" s="44">
        <v>-1.0293492761436034E-3</v>
      </c>
      <c r="D18" s="74">
        <v>8.2330427516139407E-4</v>
      </c>
    </row>
    <row r="19" spans="1:4" s="147" customFormat="1" ht="18" customHeight="1" x14ac:dyDescent="0.35">
      <c r="A19" s="42">
        <v>2027</v>
      </c>
      <c r="B19" s="55">
        <v>2.6115168535017198E-2</v>
      </c>
      <c r="C19" s="44">
        <v>-2.433622668069832E-5</v>
      </c>
      <c r="D19" s="74">
        <v>-3.2713978676530281E-4</v>
      </c>
    </row>
    <row r="20" spans="1:4" s="149" customFormat="1" ht="18" customHeight="1" x14ac:dyDescent="0.35">
      <c r="A20" s="42">
        <v>2028</v>
      </c>
      <c r="B20" s="55">
        <v>2.56353746522325E-2</v>
      </c>
      <c r="C20" s="44">
        <v>-4.797938827846987E-4</v>
      </c>
      <c r="D20" s="74">
        <v>-3.7819696651369972E-4</v>
      </c>
    </row>
    <row r="21" spans="1:4" s="160" customFormat="1" ht="18" customHeight="1" x14ac:dyDescent="0.35">
      <c r="A21" s="42">
        <v>2029</v>
      </c>
      <c r="B21" s="55">
        <v>2.54395205812342E-2</v>
      </c>
      <c r="C21" s="44">
        <v>-1.9585407099829977E-4</v>
      </c>
      <c r="D21" s="74">
        <v>-3.5238522003010198E-4</v>
      </c>
    </row>
    <row r="22" spans="1:4" s="163" customFormat="1" ht="18" customHeight="1" x14ac:dyDescent="0.35">
      <c r="A22" s="42">
        <v>2030</v>
      </c>
      <c r="B22" s="55">
        <v>2.6227532494388202E-2</v>
      </c>
      <c r="C22" s="44">
        <v>7.8801191315400199E-4</v>
      </c>
      <c r="D22" s="74">
        <v>-1.7967761730830131E-4</v>
      </c>
    </row>
    <row r="23" spans="1:4" s="163" customFormat="1" ht="18" customHeight="1" x14ac:dyDescent="0.35">
      <c r="A23" s="42">
        <v>2031</v>
      </c>
      <c r="B23" s="55">
        <v>2.6915692200290203E-2</v>
      </c>
      <c r="C23" s="44">
        <v>6.8815970590200073E-4</v>
      </c>
      <c r="D23" s="74">
        <v>1.784732970270056E-5</v>
      </c>
    </row>
    <row r="24" spans="1:4" s="163" customFormat="1" ht="18" customHeight="1" x14ac:dyDescent="0.35">
      <c r="A24" s="42">
        <v>2032</v>
      </c>
      <c r="B24" s="55">
        <v>2.7209786114273504E-2</v>
      </c>
      <c r="C24" s="44">
        <v>2.9409391398330098E-4</v>
      </c>
      <c r="D24" s="74">
        <v>1.5943813756570321E-4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9" t="s">
        <v>147</v>
      </c>
      <c r="B26" s="3"/>
      <c r="C26" s="3"/>
    </row>
    <row r="27" spans="1:4" ht="21.75" customHeight="1" x14ac:dyDescent="0.35">
      <c r="A27" s="29"/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3"/>
      <c r="B29" s="18"/>
      <c r="C29" s="18"/>
    </row>
    <row r="30" spans="1:4" ht="21.75" customHeight="1" x14ac:dyDescent="0.35">
      <c r="A30" s="244" t="str">
        <f>Headings!F19</f>
        <v>Page 19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Headings!E2</f>
        <v>August 2023 Countywide Assessed Value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ht="18" customHeight="1" x14ac:dyDescent="0.35">
      <c r="A5" s="37">
        <v>2013</v>
      </c>
      <c r="B5" s="38">
        <v>314746206667</v>
      </c>
      <c r="C5" s="81" t="s">
        <v>79</v>
      </c>
      <c r="D5" s="50">
        <v>0</v>
      </c>
      <c r="E5" s="41">
        <v>0</v>
      </c>
    </row>
    <row r="6" spans="1:5" ht="18" customHeight="1" x14ac:dyDescent="0.35">
      <c r="A6" s="42">
        <v>2014</v>
      </c>
      <c r="B6" s="43">
        <v>340643616342</v>
      </c>
      <c r="C6" s="44">
        <v>8.228029163318662E-2</v>
      </c>
      <c r="D6" s="45">
        <v>0</v>
      </c>
      <c r="E6" s="46">
        <v>0</v>
      </c>
    </row>
    <row r="7" spans="1:5" ht="18" customHeight="1" x14ac:dyDescent="0.35">
      <c r="A7" s="42">
        <v>2015</v>
      </c>
      <c r="B7" s="43">
        <v>388118855592</v>
      </c>
      <c r="C7" s="44">
        <v>0.13936923216061592</v>
      </c>
      <c r="D7" s="45">
        <v>0</v>
      </c>
      <c r="E7" s="46">
        <v>0</v>
      </c>
    </row>
    <row r="8" spans="1:5" ht="18" customHeight="1" x14ac:dyDescent="0.35">
      <c r="A8" s="42">
        <v>2016</v>
      </c>
      <c r="B8" s="43">
        <v>426335605836</v>
      </c>
      <c r="C8" s="44">
        <v>9.8466615814652325E-2</v>
      </c>
      <c r="D8" s="45">
        <v>0</v>
      </c>
      <c r="E8" s="46">
        <v>0</v>
      </c>
    </row>
    <row r="9" spans="1:5" ht="18" customHeight="1" x14ac:dyDescent="0.35">
      <c r="A9" s="42">
        <v>2017</v>
      </c>
      <c r="B9" s="43">
        <v>471456288020</v>
      </c>
      <c r="C9" s="44">
        <v>0.1058337177715265</v>
      </c>
      <c r="D9" s="45">
        <v>0</v>
      </c>
      <c r="E9" s="46">
        <v>0</v>
      </c>
    </row>
    <row r="10" spans="1:5" ht="18" customHeight="1" x14ac:dyDescent="0.35">
      <c r="A10" s="42">
        <v>2018</v>
      </c>
      <c r="B10" s="43">
        <v>534662434752.99994</v>
      </c>
      <c r="C10" s="44">
        <v>0.13406576248765312</v>
      </c>
      <c r="D10" s="45">
        <v>0</v>
      </c>
      <c r="E10" s="46">
        <v>0</v>
      </c>
    </row>
    <row r="11" spans="1:5" ht="18" customHeight="1" x14ac:dyDescent="0.35">
      <c r="A11" s="42">
        <v>2019</v>
      </c>
      <c r="B11" s="43">
        <v>606623698131</v>
      </c>
      <c r="C11" s="44">
        <v>0.13459195690687387</v>
      </c>
      <c r="D11" s="45">
        <v>0</v>
      </c>
      <c r="E11" s="46">
        <v>0</v>
      </c>
    </row>
    <row r="12" spans="1:5" ht="18" customHeight="1" x14ac:dyDescent="0.35">
      <c r="A12" s="42">
        <v>2020</v>
      </c>
      <c r="B12" s="43">
        <v>642490492043.99902</v>
      </c>
      <c r="C12" s="44">
        <v>5.9125276548714023E-2</v>
      </c>
      <c r="D12" s="45">
        <v>0</v>
      </c>
      <c r="E12" s="46">
        <v>0</v>
      </c>
    </row>
    <row r="13" spans="1:5" ht="18" customHeight="1" x14ac:dyDescent="0.35">
      <c r="A13" s="42">
        <v>2021</v>
      </c>
      <c r="B13" s="43">
        <v>659534881337</v>
      </c>
      <c r="C13" s="44">
        <v>2.6528624943190193E-2</v>
      </c>
      <c r="D13" s="45">
        <v>0</v>
      </c>
      <c r="E13" s="46">
        <v>0</v>
      </c>
    </row>
    <row r="14" spans="1:5" ht="18" customHeight="1" x14ac:dyDescent="0.35">
      <c r="A14" s="42">
        <v>2022</v>
      </c>
      <c r="B14" s="43">
        <v>722527903971.99902</v>
      </c>
      <c r="C14" s="44">
        <v>9.5511282901823868E-2</v>
      </c>
      <c r="D14" s="45">
        <v>0</v>
      </c>
      <c r="E14" s="46">
        <v>0</v>
      </c>
    </row>
    <row r="15" spans="1:5" ht="18" customHeight="1" thickBot="1" x14ac:dyDescent="0.4">
      <c r="A15" s="47">
        <v>2023</v>
      </c>
      <c r="B15" s="48">
        <v>879895419279</v>
      </c>
      <c r="C15" s="49">
        <v>0.21780129797326087</v>
      </c>
      <c r="D15" s="54">
        <v>0</v>
      </c>
      <c r="E15" s="76">
        <v>0</v>
      </c>
    </row>
    <row r="16" spans="1:5" ht="18" customHeight="1" thickTop="1" x14ac:dyDescent="0.35">
      <c r="A16" s="42">
        <v>2024</v>
      </c>
      <c r="B16" s="43">
        <v>825130770506.08398</v>
      </c>
      <c r="C16" s="44">
        <v>-6.2239952127255083E-2</v>
      </c>
      <c r="D16" s="45">
        <v>1.0849220680592131E-2</v>
      </c>
      <c r="E16" s="46">
        <v>8855945710.2220459</v>
      </c>
    </row>
    <row r="17" spans="1:5" ht="18" customHeight="1" x14ac:dyDescent="0.35">
      <c r="A17" s="42">
        <v>2025</v>
      </c>
      <c r="B17" s="43">
        <v>851214026002.33704</v>
      </c>
      <c r="C17" s="44">
        <v>3.1611056608948473E-2</v>
      </c>
      <c r="D17" s="45">
        <v>1.0082757599855663E-2</v>
      </c>
      <c r="E17" s="46">
        <v>8496912381.8850098</v>
      </c>
    </row>
    <row r="18" spans="1:5" s="127" customFormat="1" ht="18" customHeight="1" x14ac:dyDescent="0.35">
      <c r="A18" s="42">
        <v>2026</v>
      </c>
      <c r="B18" s="43">
        <v>888384533202.41003</v>
      </c>
      <c r="C18" s="44">
        <v>4.3667639470934771E-2</v>
      </c>
      <c r="D18" s="45">
        <v>9.8433583479713427E-3</v>
      </c>
      <c r="E18" s="46">
        <v>8659449249.052124</v>
      </c>
    </row>
    <row r="19" spans="1:5" s="147" customFormat="1" ht="18" customHeight="1" x14ac:dyDescent="0.35">
      <c r="A19" s="42">
        <v>2027</v>
      </c>
      <c r="B19" s="43">
        <v>933904218271.07104</v>
      </c>
      <c r="C19" s="44">
        <v>5.1238718558700658E-2</v>
      </c>
      <c r="D19" s="45">
        <v>1.2148513525156224E-2</v>
      </c>
      <c r="E19" s="46">
        <v>11209370833.685059</v>
      </c>
    </row>
    <row r="20" spans="1:5" s="149" customFormat="1" ht="18" customHeight="1" x14ac:dyDescent="0.35">
      <c r="A20" s="42">
        <v>2028</v>
      </c>
      <c r="B20" s="43">
        <v>983135353161.87</v>
      </c>
      <c r="C20" s="44">
        <v>5.271540049571688E-2</v>
      </c>
      <c r="D20" s="45">
        <v>1.2323424749919543E-2</v>
      </c>
      <c r="E20" s="46">
        <v>11968106484.020996</v>
      </c>
    </row>
    <row r="21" spans="1:5" s="159" customFormat="1" ht="18" customHeight="1" x14ac:dyDescent="0.35">
      <c r="A21" s="42">
        <v>2029</v>
      </c>
      <c r="B21" s="43">
        <v>1035185333712.59</v>
      </c>
      <c r="C21" s="44">
        <v>5.2942842898815012E-2</v>
      </c>
      <c r="D21" s="45">
        <v>1.3015822119287535E-2</v>
      </c>
      <c r="E21" s="46">
        <v>13300669022.039917</v>
      </c>
    </row>
    <row r="22" spans="1:5" s="163" customFormat="1" ht="18" customHeight="1" x14ac:dyDescent="0.35">
      <c r="A22" s="42">
        <v>2030</v>
      </c>
      <c r="B22" s="43">
        <v>1084883245730.53</v>
      </c>
      <c r="C22" s="44">
        <v>4.8008709551267792E-2</v>
      </c>
      <c r="D22" s="45">
        <v>4.7197099178821755E-3</v>
      </c>
      <c r="E22" s="46">
        <v>5096281245.4799805</v>
      </c>
    </row>
    <row r="23" spans="1:5" s="163" customFormat="1" ht="18" customHeight="1" x14ac:dyDescent="0.35">
      <c r="A23" s="42">
        <v>2031</v>
      </c>
      <c r="B23" s="43">
        <v>1143719372503.8901</v>
      </c>
      <c r="C23" s="44">
        <v>5.4232680802201338E-2</v>
      </c>
      <c r="D23" s="45">
        <v>9.6482285334251738E-3</v>
      </c>
      <c r="E23" s="46">
        <v>10929416377.080078</v>
      </c>
    </row>
    <row r="24" spans="1:5" s="163" customFormat="1" ht="18" customHeight="1" x14ac:dyDescent="0.35">
      <c r="A24" s="42">
        <v>2032</v>
      </c>
      <c r="B24" s="43">
        <v>1208246370051.99</v>
      </c>
      <c r="C24" s="44">
        <v>5.641855782055516E-2</v>
      </c>
      <c r="D24" s="45">
        <v>1.2863553805782857E-2</v>
      </c>
      <c r="E24" s="46">
        <v>15344951581.48999</v>
      </c>
    </row>
    <row r="25" spans="1:5" s="97" customFormat="1" ht="21.75" customHeight="1" x14ac:dyDescent="0.35">
      <c r="A25" s="24" t="s">
        <v>4</v>
      </c>
      <c r="B25" s="94"/>
      <c r="C25" s="44"/>
      <c r="D25" s="44"/>
      <c r="E25" s="70"/>
    </row>
    <row r="26" spans="1:5" ht="21.75" customHeight="1" x14ac:dyDescent="0.35">
      <c r="A26" s="28" t="s">
        <v>143</v>
      </c>
      <c r="B26" s="3"/>
      <c r="C26" s="3"/>
    </row>
    <row r="27" spans="1:5" ht="21.75" customHeight="1" x14ac:dyDescent="0.35">
      <c r="A27" s="22" t="s">
        <v>162</v>
      </c>
      <c r="B27" s="3"/>
      <c r="C27" s="3"/>
      <c r="D27" s="97"/>
      <c r="E27" s="97"/>
    </row>
    <row r="28" spans="1:5" ht="21.75" customHeight="1" x14ac:dyDescent="0.35">
      <c r="A28" s="27"/>
      <c r="B28" s="3"/>
      <c r="C28" s="3"/>
      <c r="D28" s="97"/>
      <c r="E28" s="97"/>
    </row>
    <row r="29" spans="1:5" ht="21.75" customHeight="1" x14ac:dyDescent="0.35">
      <c r="A29" s="22"/>
      <c r="B29" s="97"/>
      <c r="C29" s="97"/>
      <c r="D29" s="97"/>
      <c r="E29" s="97"/>
    </row>
    <row r="30" spans="1:5" ht="21.75" customHeight="1" x14ac:dyDescent="0.35">
      <c r="A30" s="244" t="str">
        <f>Headings!F2</f>
        <v>Page 2</v>
      </c>
      <c r="B30" s="244"/>
      <c r="C30" s="244"/>
      <c r="D30" s="244"/>
      <c r="E30" s="244"/>
    </row>
    <row r="34" spans="1:2" ht="21.75" customHeight="1" x14ac:dyDescent="0.35"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4" ht="23.4" x14ac:dyDescent="0.35">
      <c r="A1" s="245" t="str">
        <f>Headings!E20</f>
        <v>August 2023 Seattle Annual CPI-U Forecast</v>
      </c>
      <c r="B1" s="250"/>
      <c r="C1" s="250"/>
      <c r="D1" s="250"/>
    </row>
    <row r="2" spans="1:4" ht="21.75" customHeight="1" x14ac:dyDescent="0.35">
      <c r="A2" s="245" t="s">
        <v>85</v>
      </c>
      <c r="B2" s="246"/>
      <c r="C2" s="246"/>
      <c r="D2" s="246"/>
    </row>
    <row r="4" spans="1:4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4" s="52" customFormat="1" ht="18" customHeight="1" x14ac:dyDescent="0.35">
      <c r="A5" s="37">
        <v>2013</v>
      </c>
      <c r="B5" s="40">
        <v>1.2151024666579899E-2</v>
      </c>
      <c r="C5" s="73" t="s">
        <v>79</v>
      </c>
      <c r="D5" s="50">
        <v>0</v>
      </c>
    </row>
    <row r="6" spans="1:4" s="52" customFormat="1" ht="18" customHeight="1" x14ac:dyDescent="0.35">
      <c r="A6" s="42">
        <v>2014</v>
      </c>
      <c r="B6" s="55">
        <v>1.8442393909663398E-2</v>
      </c>
      <c r="C6" s="45">
        <v>6.2913692430834993E-3</v>
      </c>
      <c r="D6" s="45">
        <v>0</v>
      </c>
    </row>
    <row r="7" spans="1:4" s="52" customFormat="1" ht="18" customHeight="1" x14ac:dyDescent="0.35">
      <c r="A7" s="42">
        <v>2015</v>
      </c>
      <c r="B7" s="55">
        <v>1.36006308481493E-2</v>
      </c>
      <c r="C7" s="44">
        <v>-4.8417630615140983E-3</v>
      </c>
      <c r="D7" s="45">
        <v>0</v>
      </c>
    </row>
    <row r="8" spans="1:4" s="52" customFormat="1" ht="18" customHeight="1" x14ac:dyDescent="0.35">
      <c r="A8" s="42">
        <v>2016</v>
      </c>
      <c r="B8" s="55">
        <v>2.2144335188720003E-2</v>
      </c>
      <c r="C8" s="44">
        <v>8.5437043405707028E-3</v>
      </c>
      <c r="D8" s="45">
        <v>0</v>
      </c>
    </row>
    <row r="9" spans="1:4" s="52" customFormat="1" ht="18" customHeight="1" x14ac:dyDescent="0.35">
      <c r="A9" s="42">
        <v>2017</v>
      </c>
      <c r="B9" s="55">
        <v>3.0531296344248098E-2</v>
      </c>
      <c r="C9" s="44">
        <v>8.3869611555280957E-3</v>
      </c>
      <c r="D9" s="45">
        <v>0</v>
      </c>
    </row>
    <row r="10" spans="1:4" s="52" customFormat="1" ht="18" customHeight="1" x14ac:dyDescent="0.35">
      <c r="A10" s="42">
        <v>2018</v>
      </c>
      <c r="B10" s="55">
        <v>3.2059481931563799E-2</v>
      </c>
      <c r="C10" s="44">
        <v>1.5281855873157009E-3</v>
      </c>
      <c r="D10" s="45">
        <v>0</v>
      </c>
    </row>
    <row r="11" spans="1:4" s="52" customFormat="1" ht="18" customHeight="1" x14ac:dyDescent="0.35">
      <c r="A11" s="42">
        <v>2019</v>
      </c>
      <c r="B11" s="55">
        <v>2.5434451416324499E-2</v>
      </c>
      <c r="C11" s="44">
        <v>-6.6250305152392996E-3</v>
      </c>
      <c r="D11" s="45">
        <v>0</v>
      </c>
    </row>
    <row r="12" spans="1:4" s="52" customFormat="1" ht="18" customHeight="1" x14ac:dyDescent="0.35">
      <c r="A12" s="42">
        <v>2020</v>
      </c>
      <c r="B12" s="55">
        <v>1.6939823874755299E-2</v>
      </c>
      <c r="C12" s="44">
        <v>-8.4946275415692003E-3</v>
      </c>
      <c r="D12" s="45">
        <v>0</v>
      </c>
    </row>
    <row r="13" spans="1:4" s="52" customFormat="1" ht="18" customHeight="1" x14ac:dyDescent="0.35">
      <c r="A13" s="42">
        <v>2021</v>
      </c>
      <c r="B13" s="55">
        <v>4.9970645031229603E-2</v>
      </c>
      <c r="C13" s="44">
        <v>3.3030821156474308E-2</v>
      </c>
      <c r="D13" s="45">
        <v>0</v>
      </c>
    </row>
    <row r="14" spans="1:4" s="52" customFormat="1" ht="18" customHeight="1" thickBot="1" x14ac:dyDescent="0.4">
      <c r="A14" s="47">
        <v>2022</v>
      </c>
      <c r="B14" s="56">
        <v>8.9525894736842013E-2</v>
      </c>
      <c r="C14" s="49">
        <v>3.9555249705612409E-2</v>
      </c>
      <c r="D14" s="54">
        <v>0</v>
      </c>
    </row>
    <row r="15" spans="1:4" s="52" customFormat="1" ht="18" customHeight="1" thickTop="1" x14ac:dyDescent="0.35">
      <c r="A15" s="42">
        <v>2023</v>
      </c>
      <c r="B15" s="55">
        <v>5.3091336512641397E-2</v>
      </c>
      <c r="C15" s="44">
        <v>-3.6434558224200615E-2</v>
      </c>
      <c r="D15" s="45">
        <v>9.1163481441639688E-4</v>
      </c>
    </row>
    <row r="16" spans="1:4" s="52" customFormat="1" ht="18" customHeight="1" x14ac:dyDescent="0.35">
      <c r="A16" s="42">
        <v>2024</v>
      </c>
      <c r="B16" s="55">
        <v>2.7964683843057402E-2</v>
      </c>
      <c r="C16" s="44">
        <v>-2.5126652669583995E-2</v>
      </c>
      <c r="D16" s="45">
        <v>-3.7030121141269981E-4</v>
      </c>
    </row>
    <row r="17" spans="1:4" ht="18" customHeight="1" x14ac:dyDescent="0.35">
      <c r="A17" s="42">
        <v>2025</v>
      </c>
      <c r="B17" s="55">
        <v>2.7306096582226502E-2</v>
      </c>
      <c r="C17" s="44">
        <v>-6.5858726083090069E-4</v>
      </c>
      <c r="D17" s="45">
        <v>4.2332661183610426E-4</v>
      </c>
    </row>
    <row r="18" spans="1:4" s="127" customFormat="1" ht="18" customHeight="1" x14ac:dyDescent="0.35">
      <c r="A18" s="42">
        <v>2026</v>
      </c>
      <c r="B18" s="55">
        <v>2.6469321614496E-2</v>
      </c>
      <c r="C18" s="44">
        <v>-8.3677496773050183E-4</v>
      </c>
      <c r="D18" s="45">
        <v>5.6437220611890021E-4</v>
      </c>
    </row>
    <row r="19" spans="1:4" s="147" customFormat="1" ht="18" customHeight="1" x14ac:dyDescent="0.35">
      <c r="A19" s="42">
        <v>2027</v>
      </c>
      <c r="B19" s="55">
        <v>2.6895163334520401E-2</v>
      </c>
      <c r="C19" s="44">
        <v>4.2584172002440093E-4</v>
      </c>
      <c r="D19" s="45">
        <v>1.4545340284097263E-5</v>
      </c>
    </row>
    <row r="20" spans="1:4" s="149" customFormat="1" ht="18" customHeight="1" x14ac:dyDescent="0.35">
      <c r="A20" s="42">
        <v>2028</v>
      </c>
      <c r="B20" s="55">
        <v>2.5951048047222498E-2</v>
      </c>
      <c r="C20" s="44">
        <v>-9.4411528729790306E-4</v>
      </c>
      <c r="D20" s="45">
        <v>-3.4220229286339998E-4</v>
      </c>
    </row>
    <row r="21" spans="1:4" s="160" customFormat="1" ht="18" customHeight="1" x14ac:dyDescent="0.35">
      <c r="A21" s="42">
        <v>2029</v>
      </c>
      <c r="B21" s="55">
        <v>2.5101826185678501E-2</v>
      </c>
      <c r="C21" s="44">
        <v>-8.4922186154399656E-4</v>
      </c>
      <c r="D21" s="45">
        <v>-3.3992108149430086E-4</v>
      </c>
    </row>
    <row r="22" spans="1:4" s="163" customFormat="1" ht="18" customHeight="1" x14ac:dyDescent="0.35">
      <c r="A22" s="42">
        <v>2030</v>
      </c>
      <c r="B22" s="55">
        <v>2.5542862108888099E-2</v>
      </c>
      <c r="C22" s="44">
        <v>4.4103592320959839E-4</v>
      </c>
      <c r="D22" s="45">
        <v>-7.1917399492740092E-4</v>
      </c>
    </row>
    <row r="23" spans="1:4" s="163" customFormat="1" ht="18" customHeight="1" x14ac:dyDescent="0.35">
      <c r="A23" s="42">
        <v>2031</v>
      </c>
      <c r="B23" s="55">
        <v>2.5699032309725398E-2</v>
      </c>
      <c r="C23" s="44">
        <v>1.5617020083729879E-4</v>
      </c>
      <c r="D23" s="45">
        <v>-3.9940404278401148E-5</v>
      </c>
    </row>
    <row r="24" spans="1:4" s="163" customFormat="1" ht="18" customHeight="1" x14ac:dyDescent="0.35">
      <c r="A24" s="42">
        <v>2032</v>
      </c>
      <c r="B24" s="55">
        <v>2.5692495222874201E-2</v>
      </c>
      <c r="C24" s="44">
        <v>-6.5370868511972768E-6</v>
      </c>
      <c r="D24" s="45">
        <v>-8.902880735364993E-4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9" t="s">
        <v>186</v>
      </c>
      <c r="B26" s="3"/>
      <c r="C26" s="3"/>
    </row>
    <row r="27" spans="1:4" ht="21.75" customHeight="1" x14ac:dyDescent="0.35">
      <c r="A27" s="112"/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109"/>
    </row>
    <row r="30" spans="1:4" ht="21.75" customHeight="1" x14ac:dyDescent="0.35">
      <c r="A30" s="244" t="str">
        <f>Headings!F20</f>
        <v>Page 20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8" ht="23.4" x14ac:dyDescent="0.35">
      <c r="A1" s="245" t="str">
        <f>Headings!E21</f>
        <v>August 2023 June-June Seattle CPI-W Forecast</v>
      </c>
      <c r="B1" s="250"/>
      <c r="C1" s="250"/>
      <c r="D1" s="250"/>
    </row>
    <row r="2" spans="1:8" ht="21.75" customHeight="1" x14ac:dyDescent="0.35">
      <c r="A2" s="245" t="s">
        <v>85</v>
      </c>
      <c r="B2" s="246"/>
      <c r="C2" s="246"/>
      <c r="D2" s="246"/>
    </row>
    <row r="4" spans="1:8" ht="66" customHeight="1" x14ac:dyDescent="0.35">
      <c r="A4" s="20" t="s">
        <v>107</v>
      </c>
      <c r="B4" s="31" t="s">
        <v>81</v>
      </c>
      <c r="C4" s="31" t="s">
        <v>27</v>
      </c>
      <c r="D4" s="34" t="str">
        <f>Headings!E51</f>
        <v>% Change from July 2023 Forecast</v>
      </c>
    </row>
    <row r="5" spans="1:8" s="52" customFormat="1" ht="18" customHeight="1" x14ac:dyDescent="0.35">
      <c r="A5" s="37">
        <v>2013</v>
      </c>
      <c r="B5" s="40">
        <v>1.1599999999999999E-2</v>
      </c>
      <c r="C5" s="73" t="s">
        <v>79</v>
      </c>
      <c r="D5" s="81">
        <v>0</v>
      </c>
    </row>
    <row r="6" spans="1:8" s="52" customFormat="1" ht="18" customHeight="1" x14ac:dyDescent="0.35">
      <c r="A6" s="42">
        <v>2014</v>
      </c>
      <c r="B6" s="55">
        <v>2.23E-2</v>
      </c>
      <c r="C6" s="44">
        <v>1.0700000000000001E-2</v>
      </c>
      <c r="D6" s="74">
        <v>0</v>
      </c>
    </row>
    <row r="7" spans="1:8" s="52" customFormat="1" ht="18" customHeight="1" x14ac:dyDescent="0.35">
      <c r="A7" s="42">
        <v>2015</v>
      </c>
      <c r="B7" s="55">
        <v>1.0800000000000001E-2</v>
      </c>
      <c r="C7" s="45">
        <v>-1.15E-2</v>
      </c>
      <c r="D7" s="74">
        <v>0</v>
      </c>
    </row>
    <row r="8" spans="1:8" s="52" customFormat="1" ht="18" customHeight="1" x14ac:dyDescent="0.35">
      <c r="A8" s="42">
        <v>2016</v>
      </c>
      <c r="B8" s="55">
        <v>1.9900000000000001E-2</v>
      </c>
      <c r="C8" s="44">
        <v>9.1000000000000004E-3</v>
      </c>
      <c r="D8" s="74">
        <v>0</v>
      </c>
    </row>
    <row r="9" spans="1:8" s="52" customFormat="1" ht="18" customHeight="1" x14ac:dyDescent="0.35">
      <c r="A9" s="42">
        <v>2017</v>
      </c>
      <c r="B9" s="55">
        <v>3.0299999999999997E-2</v>
      </c>
      <c r="C9" s="44">
        <v>1.0399999999999996E-2</v>
      </c>
      <c r="D9" s="74">
        <v>0</v>
      </c>
    </row>
    <row r="10" spans="1:8" s="52" customFormat="1" ht="18" customHeight="1" x14ac:dyDescent="0.35">
      <c r="A10" s="42">
        <v>2018</v>
      </c>
      <c r="B10" s="55">
        <v>3.6495E-2</v>
      </c>
      <c r="C10" s="44">
        <v>6.1950000000000026E-3</v>
      </c>
      <c r="D10" s="74">
        <v>0</v>
      </c>
    </row>
    <row r="11" spans="1:8" s="52" customFormat="1" ht="18" customHeight="1" x14ac:dyDescent="0.35">
      <c r="A11" s="42">
        <v>2019</v>
      </c>
      <c r="B11" s="55">
        <v>1.68466E-2</v>
      </c>
      <c r="C11" s="44">
        <v>-1.96484E-2</v>
      </c>
      <c r="D11" s="74">
        <v>0</v>
      </c>
    </row>
    <row r="12" spans="1:8" s="52" customFormat="1" ht="18" customHeight="1" x14ac:dyDescent="0.35">
      <c r="A12" s="42">
        <v>2020</v>
      </c>
      <c r="B12" s="55">
        <v>1.0077000000000001E-2</v>
      </c>
      <c r="C12" s="44">
        <v>-6.7695999999999989E-3</v>
      </c>
      <c r="D12" s="74">
        <v>0</v>
      </c>
    </row>
    <row r="13" spans="1:8" s="52" customFormat="1" ht="18" customHeight="1" x14ac:dyDescent="0.35">
      <c r="A13" s="42">
        <v>2021</v>
      </c>
      <c r="B13" s="55">
        <v>6.2853854000000001E-2</v>
      </c>
      <c r="C13" s="44">
        <v>5.2776853999999998E-2</v>
      </c>
      <c r="D13" s="74">
        <v>0</v>
      </c>
    </row>
    <row r="14" spans="1:8" s="52" customFormat="1" ht="18" customHeight="1" x14ac:dyDescent="0.35">
      <c r="A14" s="42">
        <v>2022</v>
      </c>
      <c r="B14" s="55">
        <v>9.5429999999999987E-2</v>
      </c>
      <c r="C14" s="44">
        <v>3.2576145999999986E-2</v>
      </c>
      <c r="D14" s="74">
        <v>0</v>
      </c>
      <c r="H14" s="28" t="s">
        <v>18</v>
      </c>
    </row>
    <row r="15" spans="1:8" s="52" customFormat="1" ht="18" customHeight="1" thickBot="1" x14ac:dyDescent="0.4">
      <c r="A15" s="47">
        <v>2023</v>
      </c>
      <c r="B15" s="56">
        <v>4.5111403000000001E-2</v>
      </c>
      <c r="C15" s="49">
        <v>-5.0318596999999986E-2</v>
      </c>
      <c r="D15" s="83">
        <v>1.4029999999970455E-6</v>
      </c>
    </row>
    <row r="16" spans="1:8" s="52" customFormat="1" ht="18" customHeight="1" thickTop="1" x14ac:dyDescent="0.35">
      <c r="A16" s="42">
        <v>2024</v>
      </c>
      <c r="B16" s="55">
        <v>3.43406056196588E-2</v>
      </c>
      <c r="C16" s="44">
        <v>-1.0770797380341202E-2</v>
      </c>
      <c r="D16" s="74">
        <v>5.3223818496490986E-3</v>
      </c>
    </row>
    <row r="17" spans="1:4" ht="18" customHeight="1" x14ac:dyDescent="0.35">
      <c r="A17" s="42">
        <v>2025</v>
      </c>
      <c r="B17" s="55">
        <v>2.8092871992007801E-2</v>
      </c>
      <c r="C17" s="44">
        <v>-6.247733627650999E-3</v>
      </c>
      <c r="D17" s="74">
        <v>1.7760636886714025E-3</v>
      </c>
    </row>
    <row r="18" spans="1:4" s="127" customFormat="1" ht="18" customHeight="1" x14ac:dyDescent="0.35">
      <c r="A18" s="42">
        <v>2026</v>
      </c>
      <c r="B18" s="55">
        <v>2.6485413319589E-2</v>
      </c>
      <c r="C18" s="44">
        <v>-1.6074586724188003E-3</v>
      </c>
      <c r="D18" s="74">
        <v>-2.2449829829730011E-4</v>
      </c>
    </row>
    <row r="19" spans="1:4" s="147" customFormat="1" ht="18" customHeight="1" x14ac:dyDescent="0.35">
      <c r="A19" s="42">
        <v>2027</v>
      </c>
      <c r="B19" s="55">
        <v>2.5297187937474801E-2</v>
      </c>
      <c r="C19" s="44">
        <v>-1.188225382114199E-3</v>
      </c>
      <c r="D19" s="74">
        <v>-4.9200487939109888E-4</v>
      </c>
    </row>
    <row r="20" spans="1:4" s="149" customFormat="1" ht="18" customHeight="1" x14ac:dyDescent="0.35">
      <c r="A20" s="42">
        <v>2028</v>
      </c>
      <c r="B20" s="55">
        <v>2.6239278692161697E-2</v>
      </c>
      <c r="C20" s="44">
        <v>9.420907546868959E-4</v>
      </c>
      <c r="D20" s="74">
        <v>-2.9394028826830107E-4</v>
      </c>
    </row>
    <row r="21" spans="1:4" s="160" customFormat="1" ht="18" customHeight="1" x14ac:dyDescent="0.35">
      <c r="A21" s="42">
        <v>2029</v>
      </c>
      <c r="B21" s="55">
        <v>2.5037823095465699E-2</v>
      </c>
      <c r="C21" s="44">
        <v>-1.2014555966959987E-3</v>
      </c>
      <c r="D21" s="74">
        <v>-7.3298980347729845E-4</v>
      </c>
    </row>
    <row r="22" spans="1:4" s="163" customFormat="1" ht="18" customHeight="1" x14ac:dyDescent="0.35">
      <c r="A22" s="42">
        <v>2030</v>
      </c>
      <c r="B22" s="55">
        <v>2.5856253490227899E-2</v>
      </c>
      <c r="C22" s="44">
        <v>8.1843039476220056E-4</v>
      </c>
      <c r="D22" s="74">
        <v>-4.3186922026601515E-5</v>
      </c>
    </row>
    <row r="23" spans="1:4" s="163" customFormat="1" ht="18" customHeight="1" x14ac:dyDescent="0.35">
      <c r="A23" s="42">
        <v>2031</v>
      </c>
      <c r="B23" s="55">
        <v>2.5510382639728803E-2</v>
      </c>
      <c r="C23" s="44">
        <v>-3.4587085049909636E-4</v>
      </c>
      <c r="D23" s="74">
        <v>-3.3641041544579808E-4</v>
      </c>
    </row>
    <row r="24" spans="1:4" s="163" customFormat="1" ht="18" customHeight="1" x14ac:dyDescent="0.35">
      <c r="A24" s="42">
        <v>2032</v>
      </c>
      <c r="B24" s="55">
        <v>2.6494153745702801E-2</v>
      </c>
      <c r="C24" s="44">
        <v>9.8377110597399828E-4</v>
      </c>
      <c r="D24" s="74">
        <v>3.4458560823730222E-4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9" t="s">
        <v>187</v>
      </c>
      <c r="B26" s="3"/>
      <c r="C26" s="3"/>
    </row>
    <row r="27" spans="1:4" ht="21.75" customHeight="1" x14ac:dyDescent="0.35">
      <c r="A27" s="29" t="s">
        <v>170</v>
      </c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3"/>
      <c r="B29" s="18"/>
      <c r="C29" s="18"/>
    </row>
    <row r="30" spans="1:4" ht="21.75" customHeight="1" x14ac:dyDescent="0.35">
      <c r="A30" s="244" t="str">
        <f>Headings!F21</f>
        <v>Page 21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4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0" customWidth="1"/>
    <col min="2" max="3" width="22.7265625" style="80" customWidth="1"/>
    <col min="4" max="4" width="16.7265625" style="1" customWidth="1"/>
    <col min="5" max="6" width="10.7265625" style="1"/>
    <col min="7" max="7" width="49.36328125" style="1" customWidth="1"/>
    <col min="8" max="16384" width="10.7265625" style="1"/>
  </cols>
  <sheetData>
    <row r="1" spans="1:9" ht="23.4" x14ac:dyDescent="0.45">
      <c r="A1" s="245" t="str">
        <f>Headings!E22</f>
        <v>August 2023 Outyear COLA Comparison Forecast</v>
      </c>
      <c r="B1" s="245"/>
      <c r="C1" s="245"/>
      <c r="D1" s="251"/>
    </row>
    <row r="2" spans="1:9" ht="21.75" customHeight="1" x14ac:dyDescent="0.35">
      <c r="A2" s="245" t="s">
        <v>85</v>
      </c>
      <c r="B2" s="245"/>
      <c r="C2" s="245"/>
      <c r="D2" s="252"/>
    </row>
    <row r="3" spans="1:9" ht="21.75" customHeight="1" x14ac:dyDescent="0.35">
      <c r="A3" s="253"/>
      <c r="B3" s="253"/>
      <c r="C3" s="253"/>
      <c r="D3" s="252"/>
    </row>
    <row r="4" spans="1:9" ht="66" customHeight="1" x14ac:dyDescent="0.35">
      <c r="A4" s="231" t="s">
        <v>292</v>
      </c>
      <c r="B4" s="17" t="s">
        <v>285</v>
      </c>
      <c r="C4" s="79"/>
      <c r="D4" s="79"/>
    </row>
    <row r="5" spans="1:9" s="59" customFormat="1" ht="18" customHeight="1" x14ac:dyDescent="0.35">
      <c r="A5" s="234" t="s">
        <v>302</v>
      </c>
      <c r="B5" s="40">
        <v>3.3188525391962959E-2</v>
      </c>
      <c r="C5" s="44"/>
      <c r="D5" s="87"/>
      <c r="I5" s="117"/>
    </row>
    <row r="6" spans="1:9" s="59" customFormat="1" ht="18" customHeight="1" x14ac:dyDescent="0.35">
      <c r="A6" s="232" t="s">
        <v>299</v>
      </c>
      <c r="B6" s="55">
        <v>2.437396527500664E-2</v>
      </c>
      <c r="C6" s="44"/>
      <c r="D6" s="87"/>
      <c r="G6" s="117"/>
      <c r="H6" s="117"/>
      <c r="I6" s="117"/>
    </row>
    <row r="7" spans="1:9" s="59" customFormat="1" ht="18" customHeight="1" x14ac:dyDescent="0.35">
      <c r="A7" s="232" t="s">
        <v>300</v>
      </c>
      <c r="B7" s="55">
        <v>1.7974828954289777E-2</v>
      </c>
      <c r="C7" s="44"/>
      <c r="D7" s="87"/>
      <c r="F7" s="189"/>
      <c r="G7" s="117"/>
      <c r="H7" s="117"/>
      <c r="I7" s="117"/>
    </row>
    <row r="8" spans="1:9" s="59" customFormat="1" ht="18" customHeight="1" x14ac:dyDescent="0.35">
      <c r="A8" s="232" t="s">
        <v>301</v>
      </c>
      <c r="B8" s="55">
        <v>2.8184136219740506E-2</v>
      </c>
      <c r="C8" s="44"/>
      <c r="D8" s="87"/>
      <c r="G8" s="117"/>
      <c r="H8" s="117"/>
    </row>
    <row r="9" spans="1:9" s="59" customFormat="1" ht="18" customHeight="1" x14ac:dyDescent="0.35">
      <c r="A9" s="232" t="s">
        <v>298</v>
      </c>
      <c r="B9" s="55">
        <v>7.1748135688613768E-2</v>
      </c>
      <c r="C9" s="44"/>
      <c r="D9" s="87"/>
      <c r="G9" s="117"/>
      <c r="H9" s="117"/>
    </row>
    <row r="10" spans="1:9" s="59" customFormat="1" ht="18" customHeight="1" thickBot="1" x14ac:dyDescent="0.4">
      <c r="A10" s="235" t="s">
        <v>293</v>
      </c>
      <c r="B10" s="56">
        <v>7.1782125176074504E-2</v>
      </c>
      <c r="C10" s="44"/>
      <c r="D10" s="87"/>
      <c r="G10" s="117"/>
      <c r="H10" s="184"/>
    </row>
    <row r="11" spans="1:9" s="59" customFormat="1" ht="18" customHeight="1" thickTop="1" x14ac:dyDescent="0.35">
      <c r="A11" s="232" t="s">
        <v>294</v>
      </c>
      <c r="B11" s="55">
        <v>3.7420595889779328E-2</v>
      </c>
      <c r="C11" s="44"/>
      <c r="D11" s="87"/>
      <c r="E11" s="117"/>
      <c r="G11" s="117"/>
      <c r="H11" s="117"/>
    </row>
    <row r="12" spans="1:9" s="59" customFormat="1" ht="18" customHeight="1" x14ac:dyDescent="0.35">
      <c r="A12" s="236" t="s">
        <v>295</v>
      </c>
      <c r="B12" s="55">
        <v>2.8989704732067849E-2</v>
      </c>
      <c r="C12" s="44"/>
      <c r="D12" s="87"/>
      <c r="E12" s="117"/>
      <c r="G12" s="117"/>
      <c r="H12" s="117"/>
    </row>
    <row r="13" spans="1:9" s="59" customFormat="1" ht="18" customHeight="1" x14ac:dyDescent="0.35">
      <c r="A13" s="232" t="s">
        <v>296</v>
      </c>
      <c r="B13" s="55">
        <v>2.5695190442268256E-2</v>
      </c>
      <c r="C13" s="44"/>
      <c r="D13" s="87"/>
      <c r="E13" s="117"/>
      <c r="G13" s="237"/>
      <c r="H13" s="117"/>
    </row>
    <row r="14" spans="1:9" s="59" customFormat="1" ht="18" customHeight="1" x14ac:dyDescent="0.35">
      <c r="A14" s="42"/>
      <c r="B14" s="44"/>
      <c r="C14" s="44"/>
      <c r="D14" s="87"/>
      <c r="E14" s="117"/>
      <c r="H14" s="117"/>
    </row>
    <row r="15" spans="1:9" s="59" customFormat="1" ht="17.25" customHeight="1" x14ac:dyDescent="0.35">
      <c r="A15" s="24" t="s">
        <v>4</v>
      </c>
      <c r="B15" s="44"/>
      <c r="C15" s="44"/>
      <c r="D15" s="87"/>
      <c r="E15" s="117"/>
    </row>
    <row r="16" spans="1:9" s="59" customFormat="1" ht="21.75" customHeight="1" x14ac:dyDescent="0.35">
      <c r="A16" s="29" t="s">
        <v>290</v>
      </c>
      <c r="B16" s="44"/>
      <c r="C16" s="44"/>
      <c r="D16" s="87"/>
      <c r="E16" s="117"/>
    </row>
    <row r="17" spans="1:8" s="59" customFormat="1" ht="21.75" customHeight="1" x14ac:dyDescent="0.35">
      <c r="A17" s="29" t="s">
        <v>291</v>
      </c>
      <c r="B17" s="44"/>
      <c r="C17" s="44"/>
      <c r="D17" s="87"/>
      <c r="E17" s="117"/>
    </row>
    <row r="18" spans="1:8" s="59" customFormat="1" ht="21.75" customHeight="1" x14ac:dyDescent="0.35">
      <c r="A18" s="29" t="s">
        <v>297</v>
      </c>
      <c r="B18" s="44"/>
      <c r="C18" s="44"/>
      <c r="D18" s="87"/>
      <c r="F18" s="233"/>
      <c r="H18" s="184"/>
    </row>
    <row r="19" spans="1:8" s="59" customFormat="1" ht="21.75" customHeight="1" x14ac:dyDescent="0.35">
      <c r="A19" s="29" t="s">
        <v>303</v>
      </c>
      <c r="B19" s="44"/>
      <c r="C19" s="44"/>
      <c r="D19" s="87"/>
      <c r="G19" s="225"/>
    </row>
    <row r="20" spans="1:8" ht="21.75" customHeight="1" x14ac:dyDescent="0.35">
      <c r="A20" s="29" t="s">
        <v>278</v>
      </c>
      <c r="B20" s="3"/>
      <c r="C20" s="3"/>
    </row>
    <row r="21" spans="1:8" ht="18" customHeight="1" x14ac:dyDescent="0.35">
      <c r="A21" s="29" t="s">
        <v>279</v>
      </c>
      <c r="B21" s="14"/>
      <c r="C21" s="14"/>
      <c r="D21" s="13"/>
    </row>
    <row r="22" spans="1:8" ht="18" customHeight="1" x14ac:dyDescent="0.35">
      <c r="B22" s="14"/>
      <c r="C22" s="14"/>
      <c r="D22" s="13"/>
    </row>
    <row r="23" spans="1:8" ht="18" customHeight="1" x14ac:dyDescent="0.35">
      <c r="B23" s="14"/>
      <c r="C23" s="14"/>
      <c r="D23" s="13"/>
    </row>
    <row r="24" spans="1:8" ht="18" customHeight="1" x14ac:dyDescent="0.35">
      <c r="B24" s="14"/>
      <c r="C24" s="14"/>
      <c r="D24" s="13"/>
    </row>
    <row r="25" spans="1:8" ht="18" customHeight="1" x14ac:dyDescent="0.35">
      <c r="B25" s="15"/>
      <c r="C25" s="15"/>
      <c r="D25" s="13"/>
    </row>
    <row r="26" spans="1:8" ht="18" customHeight="1" x14ac:dyDescent="0.35">
      <c r="A26" s="16"/>
      <c r="B26" s="15"/>
      <c r="C26" s="15"/>
      <c r="D26" s="13"/>
    </row>
    <row r="27" spans="1:8" ht="18" customHeight="1" x14ac:dyDescent="0.35">
      <c r="A27" s="26"/>
      <c r="B27" s="15"/>
      <c r="C27" s="15"/>
      <c r="D27" s="13"/>
    </row>
    <row r="28" spans="1:8" ht="18" customHeight="1" x14ac:dyDescent="0.35">
      <c r="A28" s="13"/>
      <c r="B28" s="15"/>
      <c r="C28" s="15"/>
      <c r="D28" s="13"/>
    </row>
    <row r="29" spans="1:8" ht="18" customHeight="1" x14ac:dyDescent="0.35">
      <c r="A29" s="16"/>
      <c r="B29" s="15"/>
      <c r="C29" s="15"/>
      <c r="D29" s="13"/>
    </row>
    <row r="30" spans="1:8" ht="18" customHeight="1" x14ac:dyDescent="0.35">
      <c r="A30" s="72"/>
      <c r="B30" s="15"/>
      <c r="C30" s="15"/>
      <c r="D30" s="13"/>
    </row>
    <row r="31" spans="1:8" ht="21.75" customHeight="1" x14ac:dyDescent="0.35">
      <c r="A31" s="249" t="str">
        <f>Headings!F22</f>
        <v>Page 22</v>
      </c>
      <c r="B31" s="246"/>
      <c r="C31" s="246"/>
      <c r="D31" s="246"/>
    </row>
    <row r="32" spans="1:8" ht="21.75" customHeight="1" x14ac:dyDescent="0.35">
      <c r="A32" s="1"/>
      <c r="B32" s="1"/>
      <c r="C32" s="1"/>
      <c r="E32" s="78"/>
    </row>
    <row r="34" spans="7:7" ht="20.399999999999999" x14ac:dyDescent="0.35">
      <c r="G34" s="230"/>
    </row>
  </sheetData>
  <mergeCells count="4">
    <mergeCell ref="A1:D1"/>
    <mergeCell ref="A2:D2"/>
    <mergeCell ref="A3:D3"/>
    <mergeCell ref="A31:D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4" ht="23.4" x14ac:dyDescent="0.35">
      <c r="A1" s="245" t="str">
        <f>Headings!E23</f>
        <v>August 2023 Pharmaceuticals PPI Forecast</v>
      </c>
      <c r="B1" s="250"/>
      <c r="C1" s="250"/>
      <c r="D1" s="250"/>
    </row>
    <row r="2" spans="1:4" ht="21.75" customHeight="1" x14ac:dyDescent="0.35">
      <c r="A2" s="245" t="s">
        <v>85</v>
      </c>
      <c r="B2" s="246"/>
      <c r="C2" s="246"/>
      <c r="D2" s="246"/>
    </row>
    <row r="4" spans="1:4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4" s="52" customFormat="1" ht="18" customHeight="1" x14ac:dyDescent="0.35">
      <c r="A5" s="37">
        <v>2013</v>
      </c>
      <c r="B5" s="40">
        <v>4.8854041013268901E-2</v>
      </c>
      <c r="C5" s="81" t="s">
        <v>79</v>
      </c>
      <c r="D5" s="50">
        <v>0</v>
      </c>
    </row>
    <row r="6" spans="1:4" s="52" customFormat="1" ht="18" customHeight="1" x14ac:dyDescent="0.35">
      <c r="A6" s="42">
        <v>2014</v>
      </c>
      <c r="B6" s="55">
        <v>2.8562392179413299E-2</v>
      </c>
      <c r="C6" s="45">
        <v>-2.0291648833855602E-2</v>
      </c>
      <c r="D6" s="45">
        <v>0</v>
      </c>
    </row>
    <row r="7" spans="1:4" s="52" customFormat="1" ht="18" customHeight="1" x14ac:dyDescent="0.35">
      <c r="A7" s="42">
        <v>2015</v>
      </c>
      <c r="B7" s="55">
        <v>-4.17013758826391E-2</v>
      </c>
      <c r="C7" s="44">
        <v>-7.0263768062052395E-2</v>
      </c>
      <c r="D7" s="45">
        <v>0</v>
      </c>
    </row>
    <row r="8" spans="1:4" s="52" customFormat="1" ht="18" customHeight="1" x14ac:dyDescent="0.35">
      <c r="A8" s="42">
        <v>2016</v>
      </c>
      <c r="B8" s="55">
        <v>-1.4682299999999999E-2</v>
      </c>
      <c r="C8" s="44">
        <v>2.7019075882639101E-2</v>
      </c>
      <c r="D8" s="45">
        <v>0</v>
      </c>
    </row>
    <row r="9" spans="1:4" s="52" customFormat="1" ht="18" customHeight="1" x14ac:dyDescent="0.35">
      <c r="A9" s="42">
        <v>2017</v>
      </c>
      <c r="B9" s="55">
        <v>-1.5197E-2</v>
      </c>
      <c r="C9" s="44">
        <v>-5.1470000000000161E-4</v>
      </c>
      <c r="D9" s="45">
        <v>0</v>
      </c>
    </row>
    <row r="10" spans="1:4" s="52" customFormat="1" ht="18" customHeight="1" x14ac:dyDescent="0.35">
      <c r="A10" s="42">
        <v>2018</v>
      </c>
      <c r="B10" s="55">
        <v>3.1465E-2</v>
      </c>
      <c r="C10" s="44">
        <v>4.6662000000000002E-2</v>
      </c>
      <c r="D10" s="45">
        <v>0</v>
      </c>
    </row>
    <row r="11" spans="1:4" s="52" customFormat="1" ht="18" customHeight="1" x14ac:dyDescent="0.35">
      <c r="A11" s="42">
        <v>2019</v>
      </c>
      <c r="B11" s="55">
        <v>2.6812999999999997E-2</v>
      </c>
      <c r="C11" s="44">
        <v>-4.6520000000000034E-3</v>
      </c>
      <c r="D11" s="45">
        <v>0</v>
      </c>
    </row>
    <row r="12" spans="1:4" s="52" customFormat="1" ht="18" customHeight="1" x14ac:dyDescent="0.35">
      <c r="A12" s="42">
        <v>2020</v>
      </c>
      <c r="B12" s="55">
        <v>1.7127E-2</v>
      </c>
      <c r="C12" s="44">
        <v>-9.6859999999999967E-3</v>
      </c>
      <c r="D12" s="45">
        <v>-3.3100000000000143E-4</v>
      </c>
    </row>
    <row r="13" spans="1:4" s="52" customFormat="1" ht="18" customHeight="1" x14ac:dyDescent="0.35">
      <c r="A13" s="42">
        <v>2021</v>
      </c>
      <c r="B13" s="55">
        <v>-2.2176000000000001E-2</v>
      </c>
      <c r="C13" s="44">
        <v>-3.9303000000000005E-2</v>
      </c>
      <c r="D13" s="45">
        <v>0</v>
      </c>
    </row>
    <row r="14" spans="1:4" s="52" customFormat="1" ht="18" customHeight="1" thickBot="1" x14ac:dyDescent="0.4">
      <c r="A14" s="47">
        <v>2022</v>
      </c>
      <c r="B14" s="56">
        <v>-3.885E-3</v>
      </c>
      <c r="C14" s="49">
        <v>1.8291000000000002E-2</v>
      </c>
      <c r="D14" s="54">
        <v>0</v>
      </c>
    </row>
    <row r="15" spans="1:4" s="52" customFormat="1" ht="18" customHeight="1" thickTop="1" x14ac:dyDescent="0.35">
      <c r="A15" s="42">
        <v>2023</v>
      </c>
      <c r="B15" s="55">
        <v>-2.1960324368396301E-3</v>
      </c>
      <c r="C15" s="44">
        <v>1.6889675631603699E-3</v>
      </c>
      <c r="D15" s="45">
        <v>-6.9314718055994403E-3</v>
      </c>
    </row>
    <row r="16" spans="1:4" s="52" customFormat="1" ht="18" customHeight="1" x14ac:dyDescent="0.35">
      <c r="A16" s="42">
        <v>2024</v>
      </c>
      <c r="B16" s="55">
        <v>1.5448774224666799E-2</v>
      </c>
      <c r="C16" s="44">
        <v>1.7644806661506428E-2</v>
      </c>
      <c r="D16" s="45">
        <v>-1.8232155679395994E-3</v>
      </c>
    </row>
    <row r="17" spans="1:4" ht="18" customHeight="1" x14ac:dyDescent="0.35">
      <c r="A17" s="42">
        <v>2025</v>
      </c>
      <c r="B17" s="55">
        <v>2.3493859187537901E-2</v>
      </c>
      <c r="C17" s="44">
        <v>8.0450849628711015E-3</v>
      </c>
      <c r="D17" s="45">
        <v>-1.8232155679395977E-3</v>
      </c>
    </row>
    <row r="18" spans="1:4" s="127" customFormat="1" ht="18" customHeight="1" x14ac:dyDescent="0.35">
      <c r="A18" s="42">
        <v>2026</v>
      </c>
      <c r="B18" s="55">
        <v>2.14932357537043E-2</v>
      </c>
      <c r="C18" s="44">
        <v>-2.000623433833601E-3</v>
      </c>
      <c r="D18" s="45">
        <v>-1.3353139262451998E-3</v>
      </c>
    </row>
    <row r="19" spans="1:4" s="147" customFormat="1" ht="18" customHeight="1" x14ac:dyDescent="0.35">
      <c r="A19" s="42">
        <v>2027</v>
      </c>
      <c r="B19" s="55">
        <v>2.5241374223683201E-2</v>
      </c>
      <c r="C19" s="44">
        <v>3.7481384699789011E-3</v>
      </c>
      <c r="D19" s="45">
        <v>-1.3353139262451998E-3</v>
      </c>
    </row>
    <row r="20" spans="1:4" s="149" customFormat="1" ht="18" customHeight="1" x14ac:dyDescent="0.35">
      <c r="A20" s="42">
        <v>2028</v>
      </c>
      <c r="B20" s="55">
        <v>2.22121875086954E-2</v>
      </c>
      <c r="C20" s="44">
        <v>-3.0291867149878013E-3</v>
      </c>
      <c r="D20" s="45">
        <v>-1.3353139262451998E-3</v>
      </c>
    </row>
    <row r="21" spans="1:4" s="160" customFormat="1" ht="18" customHeight="1" x14ac:dyDescent="0.35">
      <c r="A21" s="42">
        <v>2029</v>
      </c>
      <c r="B21" s="55">
        <v>1.9078644842250601E-2</v>
      </c>
      <c r="C21" s="44">
        <v>-3.1335426664447982E-3</v>
      </c>
      <c r="D21" s="45">
        <v>-1.3353139262451998E-3</v>
      </c>
    </row>
    <row r="22" spans="1:4" s="163" customFormat="1" ht="18" customHeight="1" x14ac:dyDescent="0.35">
      <c r="A22" s="42">
        <v>2030</v>
      </c>
      <c r="B22" s="55">
        <v>1.7378272921892198E-2</v>
      </c>
      <c r="C22" s="44">
        <v>-1.7003719203584032E-3</v>
      </c>
      <c r="D22" s="45">
        <v>-1.3353139262452032E-3</v>
      </c>
    </row>
    <row r="23" spans="1:4" s="163" customFormat="1" ht="18" customHeight="1" x14ac:dyDescent="0.35">
      <c r="A23" s="42">
        <v>2031</v>
      </c>
      <c r="B23" s="55">
        <v>1.5755398261030701E-2</v>
      </c>
      <c r="C23" s="44">
        <v>-1.6228746608614973E-3</v>
      </c>
      <c r="D23" s="45">
        <v>-1.3353139262451998E-3</v>
      </c>
    </row>
    <row r="24" spans="1:4" s="163" customFormat="1" ht="18" customHeight="1" x14ac:dyDescent="0.35">
      <c r="A24" s="42">
        <v>2032</v>
      </c>
      <c r="B24" s="55">
        <v>1.5026061905143001E-2</v>
      </c>
      <c r="C24" s="44">
        <v>-7.2933635588770009E-4</v>
      </c>
      <c r="D24" s="45">
        <v>-1.3353139262452986E-3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9" t="s">
        <v>92</v>
      </c>
      <c r="B26" s="3"/>
      <c r="C26" s="3"/>
    </row>
    <row r="27" spans="1:4" ht="21.75" customHeight="1" x14ac:dyDescent="0.35">
      <c r="A27" s="112"/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3"/>
      <c r="B29" s="18"/>
      <c r="C29" s="18"/>
    </row>
    <row r="30" spans="1:4" ht="21.75" customHeight="1" x14ac:dyDescent="0.35">
      <c r="A30" s="244" t="str">
        <f>Headings!F23</f>
        <v>Page 23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8" customWidth="1"/>
    <col min="5" max="16384" width="10.7265625" style="18"/>
  </cols>
  <sheetData>
    <row r="1" spans="1:4" ht="23.4" x14ac:dyDescent="0.35">
      <c r="A1" s="245" t="str">
        <f>Headings!E24</f>
        <v>August 2023 Transportation CPI Forecast</v>
      </c>
      <c r="B1" s="245"/>
      <c r="C1" s="245"/>
      <c r="D1" s="245"/>
    </row>
    <row r="2" spans="1:4" ht="21.75" customHeight="1" x14ac:dyDescent="0.35">
      <c r="A2" s="245" t="s">
        <v>85</v>
      </c>
      <c r="B2" s="245"/>
      <c r="C2" s="245"/>
      <c r="D2" s="245"/>
    </row>
    <row r="4" spans="1:4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4" s="52" customFormat="1" ht="18" customHeight="1" x14ac:dyDescent="0.35">
      <c r="A5" s="37">
        <v>2013</v>
      </c>
      <c r="B5" s="40">
        <v>1.6870848668859499E-4</v>
      </c>
      <c r="C5" s="73" t="s">
        <v>79</v>
      </c>
      <c r="D5" s="50">
        <v>0</v>
      </c>
    </row>
    <row r="6" spans="1:4" s="52" customFormat="1" ht="18" customHeight="1" x14ac:dyDescent="0.35">
      <c r="A6" s="42">
        <v>2014</v>
      </c>
      <c r="B6" s="55">
        <v>-6.6007562232389605E-3</v>
      </c>
      <c r="C6" s="44">
        <v>-6.7694647099275553E-3</v>
      </c>
      <c r="D6" s="45">
        <v>0</v>
      </c>
    </row>
    <row r="7" spans="1:4" s="52" customFormat="1" ht="18" customHeight="1" x14ac:dyDescent="0.35">
      <c r="A7" s="42">
        <v>2015</v>
      </c>
      <c r="B7" s="55">
        <v>-7.8136173329613007E-2</v>
      </c>
      <c r="C7" s="44">
        <v>-7.1535417106374052E-2</v>
      </c>
      <c r="D7" s="45">
        <v>0</v>
      </c>
    </row>
    <row r="8" spans="1:4" s="52" customFormat="1" ht="18" customHeight="1" x14ac:dyDescent="0.35">
      <c r="A8" s="42">
        <v>2016</v>
      </c>
      <c r="B8" s="55">
        <v>-2.0962835299244399E-2</v>
      </c>
      <c r="C8" s="44">
        <v>5.7173338030368608E-2</v>
      </c>
      <c r="D8" s="45">
        <v>0</v>
      </c>
    </row>
    <row r="9" spans="1:4" s="52" customFormat="1" ht="18" customHeight="1" x14ac:dyDescent="0.35">
      <c r="A9" s="42">
        <v>2017</v>
      </c>
      <c r="B9" s="55">
        <v>3.4231501550205004E-2</v>
      </c>
      <c r="C9" s="44">
        <v>5.5194336849449403E-2</v>
      </c>
      <c r="D9" s="45">
        <v>0</v>
      </c>
    </row>
    <row r="10" spans="1:4" s="52" customFormat="1" ht="18" customHeight="1" x14ac:dyDescent="0.35">
      <c r="A10" s="42">
        <v>2018</v>
      </c>
      <c r="B10" s="55">
        <v>4.5138853000747006E-2</v>
      </c>
      <c r="C10" s="44">
        <v>1.0907351450542002E-2</v>
      </c>
      <c r="D10" s="45">
        <v>0</v>
      </c>
    </row>
    <row r="11" spans="1:4" s="52" customFormat="1" ht="18" customHeight="1" x14ac:dyDescent="0.35">
      <c r="A11" s="42">
        <v>2019</v>
      </c>
      <c r="B11" s="55">
        <v>-2.8255962708300096E-3</v>
      </c>
      <c r="C11" s="44">
        <v>-4.7964449271577017E-2</v>
      </c>
      <c r="D11" s="45">
        <v>0</v>
      </c>
    </row>
    <row r="12" spans="1:4" s="52" customFormat="1" ht="18" customHeight="1" x14ac:dyDescent="0.35">
      <c r="A12" s="42">
        <v>2020</v>
      </c>
      <c r="B12" s="55">
        <v>-4.1576963677281101E-2</v>
      </c>
      <c r="C12" s="44">
        <v>-3.875136740645109E-2</v>
      </c>
      <c r="D12" s="45">
        <v>0</v>
      </c>
    </row>
    <row r="13" spans="1:4" s="52" customFormat="1" ht="18" customHeight="1" x14ac:dyDescent="0.35">
      <c r="A13" s="42">
        <v>2021</v>
      </c>
      <c r="B13" s="55">
        <v>0.14562350916448599</v>
      </c>
      <c r="C13" s="44">
        <v>0.18720047284176711</v>
      </c>
      <c r="D13" s="45">
        <v>0</v>
      </c>
    </row>
    <row r="14" spans="1:4" s="52" customFormat="1" ht="18" customHeight="1" thickBot="1" x14ac:dyDescent="0.4">
      <c r="A14" s="47">
        <v>2022</v>
      </c>
      <c r="B14" s="56">
        <v>0.15467626549087499</v>
      </c>
      <c r="C14" s="49">
        <v>9.0527563263889943E-3</v>
      </c>
      <c r="D14" s="54">
        <v>0</v>
      </c>
    </row>
    <row r="15" spans="1:4" s="52" customFormat="1" ht="18" customHeight="1" thickTop="1" x14ac:dyDescent="0.35">
      <c r="A15" s="42">
        <v>2023</v>
      </c>
      <c r="B15" s="55">
        <v>1.12855994563916E-2</v>
      </c>
      <c r="C15" s="44">
        <v>-0.14339066603448339</v>
      </c>
      <c r="D15" s="45">
        <v>0</v>
      </c>
    </row>
    <row r="16" spans="1:4" s="52" customFormat="1" ht="18" customHeight="1" x14ac:dyDescent="0.35">
      <c r="A16" s="42">
        <v>2024</v>
      </c>
      <c r="B16" s="55">
        <v>3.1337656589647905E-2</v>
      </c>
      <c r="C16" s="44">
        <v>2.0052057133256307E-2</v>
      </c>
      <c r="D16" s="45">
        <v>-6.5312009303309521E-4</v>
      </c>
    </row>
    <row r="17" spans="1:4" ht="18" customHeight="1" x14ac:dyDescent="0.35">
      <c r="A17" s="42">
        <v>2025</v>
      </c>
      <c r="B17" s="55">
        <v>2.3671756249826502E-2</v>
      </c>
      <c r="C17" s="44">
        <v>-7.6659003398214035E-3</v>
      </c>
      <c r="D17" s="45">
        <v>0</v>
      </c>
    </row>
    <row r="18" spans="1:4" s="127" customFormat="1" ht="18" customHeight="1" x14ac:dyDescent="0.35">
      <c r="A18" s="42">
        <v>2026</v>
      </c>
      <c r="B18" s="55">
        <v>1.8726599077779699E-2</v>
      </c>
      <c r="C18" s="44">
        <v>-4.9451571720468025E-3</v>
      </c>
      <c r="D18" s="45">
        <v>0</v>
      </c>
    </row>
    <row r="19" spans="1:4" s="147" customFormat="1" ht="18" customHeight="1" x14ac:dyDescent="0.35">
      <c r="A19" s="42">
        <v>2027</v>
      </c>
      <c r="B19" s="55">
        <v>2.1639741291131699E-2</v>
      </c>
      <c r="C19" s="44">
        <v>2.9131422133519998E-3</v>
      </c>
      <c r="D19" s="45">
        <v>0</v>
      </c>
    </row>
    <row r="20" spans="1:4" s="149" customFormat="1" ht="18" customHeight="1" x14ac:dyDescent="0.35">
      <c r="A20" s="42">
        <v>2028</v>
      </c>
      <c r="B20" s="55">
        <v>2.0007823184546601E-2</v>
      </c>
      <c r="C20" s="44">
        <v>-1.6319181065850979E-3</v>
      </c>
      <c r="D20" s="45">
        <v>0</v>
      </c>
    </row>
    <row r="21" spans="1:4" s="160" customFormat="1" ht="18" customHeight="1" x14ac:dyDescent="0.35">
      <c r="A21" s="42">
        <v>2029</v>
      </c>
      <c r="B21" s="55">
        <v>1.99837547618671E-2</v>
      </c>
      <c r="C21" s="44">
        <v>-2.4068422679501128E-5</v>
      </c>
      <c r="D21" s="45">
        <v>0</v>
      </c>
    </row>
    <row r="22" spans="1:4" s="163" customFormat="1" ht="18" customHeight="1" x14ac:dyDescent="0.35">
      <c r="A22" s="42">
        <v>2030</v>
      </c>
      <c r="B22" s="55">
        <v>2.0353465802636302E-2</v>
      </c>
      <c r="C22" s="44">
        <v>3.6971104076920225E-4</v>
      </c>
      <c r="D22" s="45">
        <v>0</v>
      </c>
    </row>
    <row r="23" spans="1:4" s="163" customFormat="1" ht="18" customHeight="1" x14ac:dyDescent="0.35">
      <c r="A23" s="42">
        <v>2031</v>
      </c>
      <c r="B23" s="55">
        <v>2.0129419466010798E-2</v>
      </c>
      <c r="C23" s="44">
        <v>-2.2404633662550383E-4</v>
      </c>
      <c r="D23" s="45">
        <v>0</v>
      </c>
    </row>
    <row r="24" spans="1:4" s="163" customFormat="1" ht="18" customHeight="1" x14ac:dyDescent="0.35">
      <c r="A24" s="42">
        <v>2032</v>
      </c>
      <c r="B24" s="55">
        <v>1.9771848269084201E-2</v>
      </c>
      <c r="C24" s="44">
        <v>-3.5757119692659753E-4</v>
      </c>
      <c r="D24" s="45">
        <v>0</v>
      </c>
    </row>
    <row r="25" spans="1:4" ht="21.75" customHeight="1" x14ac:dyDescent="0.35">
      <c r="A25" s="24" t="s">
        <v>4</v>
      </c>
      <c r="B25" s="3"/>
      <c r="C25" s="3"/>
    </row>
    <row r="26" spans="1:4" ht="21.75" customHeight="1" x14ac:dyDescent="0.35">
      <c r="A26" s="29" t="s">
        <v>48</v>
      </c>
      <c r="B26" s="3"/>
      <c r="C26" s="3"/>
    </row>
    <row r="27" spans="1:4" ht="21.75" customHeight="1" x14ac:dyDescent="0.35">
      <c r="A27" s="112"/>
      <c r="B27" s="3"/>
      <c r="C27" s="3"/>
    </row>
    <row r="28" spans="1:4" ht="21.75" customHeight="1" x14ac:dyDescent="0.35">
      <c r="A28" s="112"/>
      <c r="B28" s="3"/>
      <c r="C28" s="3"/>
    </row>
    <row r="29" spans="1:4" ht="21.75" customHeight="1" x14ac:dyDescent="0.35">
      <c r="A29" s="3"/>
      <c r="B29" s="18"/>
      <c r="C29" s="18"/>
    </row>
    <row r="30" spans="1:4" ht="21.75" customHeight="1" x14ac:dyDescent="0.35">
      <c r="A30" s="244" t="str">
        <f>Headings!F24</f>
        <v>Page 24</v>
      </c>
      <c r="B30" s="247"/>
      <c r="C30" s="247"/>
      <c r="D30" s="24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7" customWidth="1"/>
    <col min="5" max="5" width="17.7265625" style="18" customWidth="1"/>
    <col min="6" max="16384" width="10.7265625" style="18"/>
  </cols>
  <sheetData>
    <row r="1" spans="1:5" ht="23.4" x14ac:dyDescent="0.35">
      <c r="A1" s="245" t="str">
        <f>Headings!E25</f>
        <v>August 2023 Retail Gas Forecast</v>
      </c>
      <c r="B1" s="248"/>
      <c r="C1" s="248"/>
      <c r="D1" s="248"/>
      <c r="E1" s="248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36" t="s">
        <v>76</v>
      </c>
      <c r="B4" s="31" t="s">
        <v>81</v>
      </c>
      <c r="C4" s="31" t="s">
        <v>6</v>
      </c>
      <c r="D4" s="34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 t="s">
        <v>194</v>
      </c>
      <c r="B5" s="60">
        <v>3.0409999999999999</v>
      </c>
      <c r="C5" s="40">
        <v>-1.4581983149708377E-2</v>
      </c>
      <c r="D5" s="171">
        <v>0</v>
      </c>
      <c r="E5" s="98">
        <v>0</v>
      </c>
    </row>
    <row r="6" spans="1:5" s="52" customFormat="1" ht="18" customHeight="1" x14ac:dyDescent="0.35">
      <c r="A6" s="42" t="s">
        <v>195</v>
      </c>
      <c r="B6" s="61">
        <v>3.5586666666666602</v>
      </c>
      <c r="C6" s="55">
        <v>0.35619918699186748</v>
      </c>
      <c r="D6" s="170">
        <v>0</v>
      </c>
      <c r="E6" s="62">
        <v>0</v>
      </c>
    </row>
    <row r="7" spans="1:5" s="52" customFormat="1" ht="18" customHeight="1" x14ac:dyDescent="0.35">
      <c r="A7" s="42" t="s">
        <v>196</v>
      </c>
      <c r="B7" s="61">
        <v>3.8889999999999998</v>
      </c>
      <c r="C7" s="55">
        <v>0.37242677332078888</v>
      </c>
      <c r="D7" s="170">
        <v>0</v>
      </c>
      <c r="E7" s="62">
        <v>0</v>
      </c>
    </row>
    <row r="8" spans="1:5" s="52" customFormat="1" ht="18" customHeight="1" x14ac:dyDescent="0.35">
      <c r="A8" s="42" t="s">
        <v>197</v>
      </c>
      <c r="B8" s="61">
        <v>3.91733333333333</v>
      </c>
      <c r="C8" s="55">
        <v>0.40088210752175524</v>
      </c>
      <c r="D8" s="170">
        <v>0</v>
      </c>
      <c r="E8" s="62">
        <v>0</v>
      </c>
    </row>
    <row r="9" spans="1:5" s="52" customFormat="1" ht="18" customHeight="1" x14ac:dyDescent="0.35">
      <c r="A9" s="42" t="s">
        <v>211</v>
      </c>
      <c r="B9" s="61">
        <v>4.2536666666666596</v>
      </c>
      <c r="C9" s="55">
        <v>0.39877233366217024</v>
      </c>
      <c r="D9" s="170">
        <v>0</v>
      </c>
      <c r="E9" s="62">
        <v>0</v>
      </c>
    </row>
    <row r="10" spans="1:5" s="52" customFormat="1" ht="18" customHeight="1" x14ac:dyDescent="0.35">
      <c r="A10" s="42" t="s">
        <v>212</v>
      </c>
      <c r="B10" s="61">
        <v>5.0519999999999996</v>
      </c>
      <c r="C10" s="55">
        <v>0.41963282128138135</v>
      </c>
      <c r="D10" s="170">
        <v>0</v>
      </c>
      <c r="E10" s="62">
        <v>0</v>
      </c>
    </row>
    <row r="11" spans="1:5" s="52" customFormat="1" ht="18" customHeight="1" x14ac:dyDescent="0.35">
      <c r="A11" s="42" t="s">
        <v>213</v>
      </c>
      <c r="B11" s="61">
        <v>4.9303333333333299</v>
      </c>
      <c r="C11" s="55">
        <v>0.26776377817776553</v>
      </c>
      <c r="D11" s="170">
        <v>0</v>
      </c>
      <c r="E11" s="62">
        <v>0</v>
      </c>
    </row>
    <row r="12" spans="1:5" s="52" customFormat="1" ht="18" customHeight="1" x14ac:dyDescent="0.35">
      <c r="A12" s="42" t="s">
        <v>214</v>
      </c>
      <c r="B12" s="61">
        <v>4.72566666666666</v>
      </c>
      <c r="C12" s="55">
        <v>0.20634785568413827</v>
      </c>
      <c r="D12" s="170">
        <v>0</v>
      </c>
      <c r="E12" s="62">
        <v>0</v>
      </c>
    </row>
    <row r="13" spans="1:5" s="52" customFormat="1" ht="18" customHeight="1" x14ac:dyDescent="0.35">
      <c r="A13" s="42" t="s">
        <v>215</v>
      </c>
      <c r="B13" s="61">
        <v>4.2359999999999998</v>
      </c>
      <c r="C13" s="55">
        <v>-4.1532795235467157E-3</v>
      </c>
      <c r="D13" s="170">
        <v>0</v>
      </c>
      <c r="E13" s="62">
        <v>0</v>
      </c>
    </row>
    <row r="14" spans="1:5" s="52" customFormat="1" ht="18" customHeight="1" thickBot="1" x14ac:dyDescent="0.4">
      <c r="A14" s="47" t="s">
        <v>216</v>
      </c>
      <c r="B14" s="66">
        <v>4.6363333333333303</v>
      </c>
      <c r="C14" s="56">
        <v>-8.2277645816838718E-2</v>
      </c>
      <c r="D14" s="221">
        <v>0</v>
      </c>
      <c r="E14" s="222">
        <v>0</v>
      </c>
    </row>
    <row r="15" spans="1:5" s="52" customFormat="1" ht="18" customHeight="1" thickTop="1" x14ac:dyDescent="0.35">
      <c r="A15" s="42" t="s">
        <v>217</v>
      </c>
      <c r="B15" s="61">
        <v>5.0923333333333298</v>
      </c>
      <c r="C15" s="55">
        <v>3.2857818943952344E-2</v>
      </c>
      <c r="D15" s="170">
        <v>1.4006350916853094E-3</v>
      </c>
      <c r="E15" s="62">
        <v>7.1225247071797781E-3</v>
      </c>
    </row>
    <row r="16" spans="1:5" s="52" customFormat="1" ht="18" customHeight="1" x14ac:dyDescent="0.35">
      <c r="A16" s="42" t="s">
        <v>218</v>
      </c>
      <c r="B16" s="61">
        <v>4.9964843180706202</v>
      </c>
      <c r="C16" s="55">
        <v>5.7307819299702523E-2</v>
      </c>
      <c r="D16" s="170">
        <v>1.4033434191903282E-2</v>
      </c>
      <c r="E16" s="62">
        <v>6.9147457573130566E-2</v>
      </c>
    </row>
    <row r="17" spans="1:5" s="52" customFormat="1" ht="18" customHeight="1" x14ac:dyDescent="0.35">
      <c r="A17" s="42" t="s">
        <v>219</v>
      </c>
      <c r="B17" s="61">
        <v>4.9323209738098601</v>
      </c>
      <c r="C17" s="55">
        <v>0.16438172186257338</v>
      </c>
      <c r="D17" s="170">
        <v>6.6003316973506809E-2</v>
      </c>
      <c r="E17" s="62">
        <v>0.30539261882760016</v>
      </c>
    </row>
    <row r="18" spans="1:5" s="52" customFormat="1" ht="18" customHeight="1" x14ac:dyDescent="0.35">
      <c r="A18" s="42" t="s">
        <v>220</v>
      </c>
      <c r="B18" s="61">
        <v>5.2522202140548497</v>
      </c>
      <c r="C18" s="55">
        <v>0.13283921505245244</v>
      </c>
      <c r="D18" s="170">
        <v>2.6480343881099211E-2</v>
      </c>
      <c r="E18" s="62">
        <v>0.13549270401181968</v>
      </c>
    </row>
    <row r="19" spans="1:5" s="52" customFormat="1" ht="18" customHeight="1" x14ac:dyDescent="0.35">
      <c r="A19" s="42" t="s">
        <v>221</v>
      </c>
      <c r="B19" s="61">
        <v>5.1681245731240502</v>
      </c>
      <c r="C19" s="55">
        <v>1.4883401150236342E-2</v>
      </c>
      <c r="D19" s="170">
        <v>8.9546760600525133E-3</v>
      </c>
      <c r="E19" s="62">
        <v>4.5868146992529724E-2</v>
      </c>
    </row>
    <row r="20" spans="1:5" s="52" customFormat="1" ht="18" customHeight="1" x14ac:dyDescent="0.35">
      <c r="A20" s="42" t="s">
        <v>222</v>
      </c>
      <c r="B20" s="61">
        <v>4.7234972023272901</v>
      </c>
      <c r="C20" s="55">
        <v>-5.463583959545848E-2</v>
      </c>
      <c r="D20" s="170">
        <v>-3.0673238923296986E-2</v>
      </c>
      <c r="E20" s="62">
        <v>-0.14946967736614969</v>
      </c>
    </row>
    <row r="21" spans="1:5" s="52" customFormat="1" ht="18" customHeight="1" x14ac:dyDescent="0.35">
      <c r="A21" s="42" t="s">
        <v>223</v>
      </c>
      <c r="B21" s="61">
        <v>4.8685778285317998</v>
      </c>
      <c r="C21" s="55">
        <v>-1.2923559844651322E-2</v>
      </c>
      <c r="D21" s="170">
        <v>2.4513599108001882E-2</v>
      </c>
      <c r="E21" s="62">
        <v>0.11649075738832959</v>
      </c>
    </row>
    <row r="22" spans="1:5" s="52" customFormat="1" ht="18" customHeight="1" x14ac:dyDescent="0.35">
      <c r="A22" s="42" t="s">
        <v>224</v>
      </c>
      <c r="B22" s="61">
        <v>5.73992227227125</v>
      </c>
      <c r="C22" s="55">
        <v>9.2856361374817897E-2</v>
      </c>
      <c r="D22" s="170">
        <v>7.9039763218539116E-2</v>
      </c>
      <c r="E22" s="62">
        <v>0.42044984138481034</v>
      </c>
    </row>
    <row r="23" spans="1:5" s="52" customFormat="1" ht="18" customHeight="1" x14ac:dyDescent="0.35">
      <c r="A23" s="42" t="s">
        <v>225</v>
      </c>
      <c r="B23" s="61">
        <v>5.5566075936798001</v>
      </c>
      <c r="C23" s="55">
        <v>7.5169051182703672E-2</v>
      </c>
      <c r="D23" s="170">
        <v>6.812066062669242E-2</v>
      </c>
      <c r="E23" s="62">
        <v>0.35437923268208049</v>
      </c>
    </row>
    <row r="24" spans="1:5" s="52" customFormat="1" ht="18" customHeight="1" x14ac:dyDescent="0.35">
      <c r="A24" s="42" t="s">
        <v>226</v>
      </c>
      <c r="B24" s="61">
        <v>5.1788356187308802</v>
      </c>
      <c r="C24" s="55">
        <v>9.6398578616547548E-2</v>
      </c>
      <c r="D24" s="170">
        <v>3.5520997953646827E-2</v>
      </c>
      <c r="E24" s="62">
        <v>0.17764720346448026</v>
      </c>
    </row>
    <row r="25" spans="1:5" s="52" customFormat="1" ht="18" customHeight="1" x14ac:dyDescent="0.35">
      <c r="A25" s="42"/>
      <c r="B25" s="95"/>
      <c r="C25" s="44"/>
      <c r="D25" s="150"/>
      <c r="E25" s="151"/>
    </row>
    <row r="26" spans="1:5" ht="21.75" customHeight="1" x14ac:dyDescent="0.35">
      <c r="A26" s="24" t="s">
        <v>4</v>
      </c>
      <c r="C26" s="18"/>
      <c r="D26" s="18"/>
    </row>
    <row r="27" spans="1:5" ht="21.75" customHeight="1" x14ac:dyDescent="0.35">
      <c r="A27" s="33" t="s">
        <v>121</v>
      </c>
      <c r="B27" s="3"/>
    </row>
    <row r="28" spans="1:5" ht="21.75" customHeight="1" x14ac:dyDescent="0.35">
      <c r="A28" s="29" t="s">
        <v>178</v>
      </c>
      <c r="B28" s="3"/>
      <c r="C28" s="3"/>
    </row>
    <row r="29" spans="1:5" ht="21.75" customHeight="1" x14ac:dyDescent="0.35">
      <c r="A29" s="109"/>
      <c r="C29" s="3"/>
    </row>
    <row r="30" spans="1:5" ht="21.75" customHeight="1" x14ac:dyDescent="0.35">
      <c r="A30" s="3"/>
      <c r="B30" s="18"/>
      <c r="C30" s="18"/>
      <c r="D30" s="18"/>
    </row>
    <row r="31" spans="1:5" ht="21.75" customHeight="1" x14ac:dyDescent="0.35">
      <c r="A31" s="249" t="str">
        <f>Headings!F25</f>
        <v>Page 25</v>
      </c>
      <c r="B31" s="247"/>
      <c r="C31" s="247"/>
      <c r="D31" s="247"/>
      <c r="E31" s="246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45" t="str">
        <f>Headings!E26</f>
        <v>August 2023 Diesel and Gasoline Dollar per Gallon Forecast</v>
      </c>
      <c r="B1" s="245"/>
      <c r="C1" s="245"/>
      <c r="D1" s="251"/>
      <c r="E1" s="250"/>
    </row>
    <row r="2" spans="1:14" ht="21.75" customHeight="1" x14ac:dyDescent="0.35">
      <c r="A2" s="245" t="s">
        <v>85</v>
      </c>
      <c r="B2" s="245"/>
      <c r="C2" s="245"/>
      <c r="D2" s="252"/>
      <c r="E2" s="246"/>
    </row>
    <row r="3" spans="1:14" ht="21.75" customHeight="1" x14ac:dyDescent="0.35">
      <c r="A3" s="253"/>
      <c r="B3" s="253"/>
      <c r="C3" s="253"/>
      <c r="D3" s="252"/>
    </row>
    <row r="4" spans="1:14" s="21" customFormat="1" ht="66" customHeight="1" x14ac:dyDescent="0.35">
      <c r="A4" s="20" t="s">
        <v>80</v>
      </c>
      <c r="B4" s="31" t="s">
        <v>77</v>
      </c>
      <c r="C4" s="31" t="s">
        <v>27</v>
      </c>
      <c r="D4" s="31" t="s">
        <v>78</v>
      </c>
      <c r="E4" s="32" t="s">
        <v>27</v>
      </c>
    </row>
    <row r="5" spans="1:14" s="59" customFormat="1" ht="18" customHeight="1" x14ac:dyDescent="0.35">
      <c r="A5" s="58">
        <v>2013</v>
      </c>
      <c r="B5" s="60">
        <v>3.0727322832955708</v>
      </c>
      <c r="C5" s="77" t="s">
        <v>79</v>
      </c>
      <c r="D5" s="60" t="s">
        <v>79</v>
      </c>
      <c r="E5" s="81" t="s">
        <v>79</v>
      </c>
      <c r="M5" s="82"/>
      <c r="N5" s="82"/>
    </row>
    <row r="6" spans="1:14" s="59" customFormat="1" ht="18" customHeight="1" x14ac:dyDescent="0.35">
      <c r="A6" s="51">
        <v>2014</v>
      </c>
      <c r="B6" s="99">
        <v>2.8801839505785964</v>
      </c>
      <c r="C6" s="55">
        <v>-6.2663556393680375E-2</v>
      </c>
      <c r="D6" s="99">
        <v>2.8242224104958393</v>
      </c>
      <c r="E6" s="74" t="s">
        <v>79</v>
      </c>
      <c r="M6" s="82"/>
      <c r="N6" s="82"/>
    </row>
    <row r="7" spans="1:14" s="59" customFormat="1" ht="18" customHeight="1" x14ac:dyDescent="0.35">
      <c r="A7" s="51">
        <v>2015</v>
      </c>
      <c r="B7" s="99">
        <v>1.7715901884504606</v>
      </c>
      <c r="C7" s="55">
        <v>-0.38490380515641431</v>
      </c>
      <c r="D7" s="99">
        <v>2.1089905463641303</v>
      </c>
      <c r="E7" s="45">
        <v>-0.25324912849414649</v>
      </c>
      <c r="M7" s="82"/>
      <c r="N7" s="82"/>
    </row>
    <row r="8" spans="1:14" s="59" customFormat="1" ht="18" customHeight="1" x14ac:dyDescent="0.35">
      <c r="A8" s="51">
        <v>2016</v>
      </c>
      <c r="B8" s="99">
        <v>1.4279053011080214</v>
      </c>
      <c r="C8" s="55">
        <v>-0.19399796272469017</v>
      </c>
      <c r="D8" s="99">
        <v>1.8130092214897344</v>
      </c>
      <c r="E8" s="45">
        <v>-0.14034265131470758</v>
      </c>
      <c r="M8" s="82"/>
      <c r="N8" s="82"/>
    </row>
    <row r="9" spans="1:14" s="59" customFormat="1" ht="18" customHeight="1" x14ac:dyDescent="0.35">
      <c r="A9" s="51">
        <v>2017</v>
      </c>
      <c r="B9" s="99">
        <v>1.8102133466781876</v>
      </c>
      <c r="C9" s="55">
        <v>0.26774047639819254</v>
      </c>
      <c r="D9" s="99">
        <v>2.1067205148272401</v>
      </c>
      <c r="E9" s="45">
        <v>0.16200209566290313</v>
      </c>
      <c r="M9" s="82"/>
      <c r="N9" s="82"/>
    </row>
    <row r="10" spans="1:14" s="59" customFormat="1" ht="18" customHeight="1" x14ac:dyDescent="0.35">
      <c r="A10" s="51">
        <v>2018</v>
      </c>
      <c r="B10" s="61">
        <v>2.2156500000000001</v>
      </c>
      <c r="C10" s="55">
        <v>0.22397175121142743</v>
      </c>
      <c r="D10" s="61">
        <v>2.39</v>
      </c>
      <c r="E10" s="45">
        <v>0.13446467302094423</v>
      </c>
    </row>
    <row r="11" spans="1:14" s="59" customFormat="1" ht="18" customHeight="1" x14ac:dyDescent="0.35">
      <c r="A11" s="51">
        <v>2019</v>
      </c>
      <c r="B11" s="61">
        <v>2.0499999999999998</v>
      </c>
      <c r="C11" s="55">
        <v>-7.4763613386590988E-2</v>
      </c>
      <c r="D11" s="61">
        <v>2.37</v>
      </c>
      <c r="E11" s="45">
        <v>-8.3682008368201055E-3</v>
      </c>
    </row>
    <row r="12" spans="1:14" s="59" customFormat="1" ht="18" customHeight="1" x14ac:dyDescent="0.35">
      <c r="A12" s="51">
        <v>2020</v>
      </c>
      <c r="B12" s="61">
        <v>1.32</v>
      </c>
      <c r="C12" s="55">
        <v>-0.35609756097560963</v>
      </c>
      <c r="D12" s="61">
        <v>1.85</v>
      </c>
      <c r="E12" s="45">
        <v>-0.21940928270042193</v>
      </c>
    </row>
    <row r="13" spans="1:14" s="59" customFormat="1" ht="18" customHeight="1" x14ac:dyDescent="0.35">
      <c r="A13" s="51">
        <v>2021</v>
      </c>
      <c r="B13" s="61">
        <v>2.25</v>
      </c>
      <c r="C13" s="55">
        <v>0.70454545454545436</v>
      </c>
      <c r="D13" s="61">
        <v>2.62</v>
      </c>
      <c r="E13" s="45">
        <v>0.41621621621621618</v>
      </c>
    </row>
    <row r="14" spans="1:14" s="59" customFormat="1" ht="18" customHeight="1" thickBot="1" x14ac:dyDescent="0.4">
      <c r="A14" s="65">
        <v>2022</v>
      </c>
      <c r="B14" s="204">
        <v>3.84</v>
      </c>
      <c r="C14" s="56">
        <v>0.70666666666666655</v>
      </c>
      <c r="D14" s="204">
        <v>3.44</v>
      </c>
      <c r="E14" s="54">
        <v>0.31297709923664119</v>
      </c>
    </row>
    <row r="15" spans="1:14" s="59" customFormat="1" ht="18" customHeight="1" thickTop="1" x14ac:dyDescent="0.35">
      <c r="A15" s="51">
        <v>2023</v>
      </c>
      <c r="B15" s="99">
        <v>3.48</v>
      </c>
      <c r="C15" s="55">
        <v>-9.375E-2</v>
      </c>
      <c r="D15" s="99">
        <v>3.61</v>
      </c>
      <c r="E15" s="45">
        <v>4.9418604651162878E-2</v>
      </c>
    </row>
    <row r="16" spans="1:14" s="59" customFormat="1" ht="18" customHeight="1" x14ac:dyDescent="0.35">
      <c r="A16" s="51">
        <v>2024</v>
      </c>
      <c r="B16" s="99">
        <v>3.59</v>
      </c>
      <c r="C16" s="55">
        <v>3.1609195402298784E-2</v>
      </c>
      <c r="D16" s="99">
        <v>3.7</v>
      </c>
      <c r="E16" s="45">
        <v>2.4930747922437657E-2</v>
      </c>
    </row>
    <row r="17" spans="1:7" ht="18" customHeight="1" x14ac:dyDescent="0.35">
      <c r="A17" s="51">
        <v>2025</v>
      </c>
      <c r="B17" s="99">
        <v>3.49</v>
      </c>
      <c r="C17" s="55">
        <v>-2.7855153203342531E-2</v>
      </c>
      <c r="D17" s="99">
        <v>3.54</v>
      </c>
      <c r="E17" s="45">
        <v>-4.3243243243243246E-2</v>
      </c>
    </row>
    <row r="18" spans="1:7" ht="18" customHeight="1" x14ac:dyDescent="0.35">
      <c r="A18" s="51">
        <v>2026</v>
      </c>
      <c r="B18" s="99">
        <v>3.56</v>
      </c>
      <c r="C18" s="55">
        <v>2.005730659025784E-2</v>
      </c>
      <c r="D18" s="99">
        <v>3.56</v>
      </c>
      <c r="E18" s="45">
        <v>5.6497175141243527E-3</v>
      </c>
    </row>
    <row r="19" spans="1:7" ht="18" customHeight="1" x14ac:dyDescent="0.35">
      <c r="A19" s="51">
        <v>2027</v>
      </c>
      <c r="B19" s="55" t="s">
        <v>79</v>
      </c>
      <c r="C19" s="55" t="s">
        <v>79</v>
      </c>
      <c r="D19" s="63" t="s">
        <v>79</v>
      </c>
      <c r="E19" s="64" t="s">
        <v>79</v>
      </c>
    </row>
    <row r="20" spans="1:7" ht="18" customHeight="1" x14ac:dyDescent="0.35">
      <c r="A20" s="51">
        <v>2028</v>
      </c>
      <c r="B20" s="55" t="s">
        <v>79</v>
      </c>
      <c r="C20" s="55" t="s">
        <v>79</v>
      </c>
      <c r="D20" s="63" t="s">
        <v>79</v>
      </c>
      <c r="E20" s="64" t="s">
        <v>79</v>
      </c>
    </row>
    <row r="21" spans="1:7" ht="18" customHeight="1" x14ac:dyDescent="0.35">
      <c r="A21" s="51">
        <v>2029</v>
      </c>
      <c r="B21" s="55" t="s">
        <v>79</v>
      </c>
      <c r="C21" s="55" t="s">
        <v>79</v>
      </c>
      <c r="D21" s="63" t="s">
        <v>79</v>
      </c>
      <c r="E21" s="64" t="s">
        <v>79</v>
      </c>
    </row>
    <row r="22" spans="1:7" ht="18" customHeight="1" x14ac:dyDescent="0.35">
      <c r="A22" s="51">
        <v>2030</v>
      </c>
      <c r="B22" s="55" t="s">
        <v>79</v>
      </c>
      <c r="C22" s="55" t="s">
        <v>79</v>
      </c>
      <c r="D22" s="63" t="s">
        <v>79</v>
      </c>
      <c r="E22" s="64" t="s">
        <v>79</v>
      </c>
    </row>
    <row r="23" spans="1:7" ht="18" customHeight="1" x14ac:dyDescent="0.35">
      <c r="A23" s="51">
        <v>2031</v>
      </c>
      <c r="B23" s="55" t="s">
        <v>79</v>
      </c>
      <c r="C23" s="55" t="s">
        <v>79</v>
      </c>
      <c r="D23" s="63" t="s">
        <v>79</v>
      </c>
      <c r="E23" s="64" t="s">
        <v>79</v>
      </c>
    </row>
    <row r="24" spans="1:7" ht="18" customHeight="1" x14ac:dyDescent="0.35">
      <c r="A24" s="51">
        <v>2032</v>
      </c>
      <c r="B24" s="55" t="s">
        <v>79</v>
      </c>
      <c r="C24" s="55" t="s">
        <v>79</v>
      </c>
      <c r="D24" s="63" t="s">
        <v>79</v>
      </c>
      <c r="E24" s="64" t="s">
        <v>79</v>
      </c>
    </row>
    <row r="25" spans="1:7" ht="21.75" customHeight="1" x14ac:dyDescent="0.35">
      <c r="A25" s="24" t="s">
        <v>4</v>
      </c>
      <c r="B25" s="1"/>
      <c r="C25" s="1"/>
    </row>
    <row r="26" spans="1:7" ht="21.75" customHeight="1" x14ac:dyDescent="0.35">
      <c r="A26" s="29" t="s">
        <v>183</v>
      </c>
      <c r="D26" s="2"/>
      <c r="E26" s="2"/>
      <c r="F26" s="2"/>
      <c r="G26" s="2"/>
    </row>
    <row r="27" spans="1:7" ht="21.75" customHeight="1" x14ac:dyDescent="0.35">
      <c r="A27" s="29" t="s">
        <v>182</v>
      </c>
      <c r="D27" s="2"/>
      <c r="E27" s="2"/>
      <c r="F27" s="2"/>
      <c r="G27" s="2"/>
    </row>
    <row r="28" spans="1:7" ht="21.75" customHeight="1" x14ac:dyDescent="0.35">
      <c r="A28" s="29" t="s">
        <v>185</v>
      </c>
      <c r="B28" s="1"/>
      <c r="C28" s="1"/>
    </row>
    <row r="29" spans="1:7" ht="21.75" customHeight="1" x14ac:dyDescent="0.35">
      <c r="A29" s="29" t="s">
        <v>184</v>
      </c>
      <c r="B29" s="1"/>
      <c r="C29" s="1"/>
    </row>
    <row r="30" spans="1:7" ht="21.75" customHeight="1" x14ac:dyDescent="0.35">
      <c r="A30" s="249" t="str">
        <f>Headings!F26</f>
        <v>Page 26</v>
      </c>
      <c r="B30" s="247"/>
      <c r="C30" s="247"/>
      <c r="D30" s="247"/>
      <c r="E30" s="246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2" customWidth="1"/>
    <col min="2" max="2" width="20.7265625" style="162" customWidth="1"/>
    <col min="3" max="3" width="10.7265625" style="162" customWidth="1"/>
    <col min="4" max="5" width="17.7265625" style="163" customWidth="1"/>
    <col min="6" max="16384" width="10.7265625" style="163"/>
  </cols>
  <sheetData>
    <row r="1" spans="1:8" ht="23.4" x14ac:dyDescent="0.35">
      <c r="A1" s="245" t="str">
        <f>Headings!E27</f>
        <v>August 2023 Recorded Documents Forecast</v>
      </c>
      <c r="B1" s="246"/>
      <c r="C1" s="246"/>
      <c r="D1" s="246"/>
      <c r="E1" s="246"/>
    </row>
    <row r="2" spans="1:8" ht="21.75" customHeight="1" x14ac:dyDescent="0.35">
      <c r="A2" s="245" t="s">
        <v>85</v>
      </c>
      <c r="B2" s="246"/>
      <c r="C2" s="246"/>
      <c r="D2" s="246"/>
      <c r="E2" s="246"/>
    </row>
    <row r="4" spans="1:8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Headings!F52</f>
        <v># Change from July 2023 Forecast</v>
      </c>
    </row>
    <row r="5" spans="1:8" s="52" customFormat="1" ht="18" customHeight="1" x14ac:dyDescent="0.35">
      <c r="A5" s="37">
        <v>2013</v>
      </c>
      <c r="B5" s="164">
        <v>589799</v>
      </c>
      <c r="C5" s="77" t="s">
        <v>79</v>
      </c>
      <c r="D5" s="40">
        <v>0</v>
      </c>
      <c r="E5" s="173">
        <v>0</v>
      </c>
      <c r="G5" s="120"/>
    </row>
    <row r="6" spans="1:8" s="52" customFormat="1" ht="18" customHeight="1" x14ac:dyDescent="0.35">
      <c r="A6" s="42">
        <v>2014</v>
      </c>
      <c r="B6" s="165">
        <v>436692.99999999889</v>
      </c>
      <c r="C6" s="55">
        <v>-0.2595901315532938</v>
      </c>
      <c r="D6" s="55">
        <v>0</v>
      </c>
      <c r="E6" s="174">
        <v>0</v>
      </c>
      <c r="G6" s="120"/>
    </row>
    <row r="7" spans="1:8" s="52" customFormat="1" ht="18" customHeight="1" x14ac:dyDescent="0.35">
      <c r="A7" s="42">
        <v>2015</v>
      </c>
      <c r="B7" s="165">
        <v>513348.99999999802</v>
      </c>
      <c r="C7" s="55">
        <v>0.17553750575346827</v>
      </c>
      <c r="D7" s="55">
        <v>0</v>
      </c>
      <c r="E7" s="174">
        <v>0</v>
      </c>
      <c r="G7" s="120"/>
    </row>
    <row r="8" spans="1:8" s="52" customFormat="1" ht="18" customHeight="1" x14ac:dyDescent="0.35">
      <c r="A8" s="42">
        <v>2016</v>
      </c>
      <c r="B8" s="165">
        <v>532499.99999999802</v>
      </c>
      <c r="C8" s="55">
        <v>3.7306004297271489E-2</v>
      </c>
      <c r="D8" s="55">
        <v>0</v>
      </c>
      <c r="E8" s="174">
        <v>0</v>
      </c>
      <c r="G8" s="120"/>
    </row>
    <row r="9" spans="1:8" s="52" customFormat="1" ht="18" customHeight="1" x14ac:dyDescent="0.35">
      <c r="A9" s="42">
        <v>2017</v>
      </c>
      <c r="B9" s="165">
        <v>491768.99999999901</v>
      </c>
      <c r="C9" s="55">
        <v>-7.6490140845068888E-2</v>
      </c>
      <c r="D9" s="55">
        <v>0</v>
      </c>
      <c r="E9" s="174">
        <v>0</v>
      </c>
      <c r="G9" s="120"/>
    </row>
    <row r="10" spans="1:8" s="52" customFormat="1" ht="18" customHeight="1" x14ac:dyDescent="0.35">
      <c r="A10" s="42">
        <v>2018</v>
      </c>
      <c r="B10" s="165">
        <v>421397.99999999697</v>
      </c>
      <c r="C10" s="55">
        <v>-0.14309767390787576</v>
      </c>
      <c r="D10" s="55">
        <v>0</v>
      </c>
      <c r="E10" s="174">
        <v>0</v>
      </c>
      <c r="H10" s="120"/>
    </row>
    <row r="11" spans="1:8" s="52" customFormat="1" ht="18" customHeight="1" x14ac:dyDescent="0.35">
      <c r="A11" s="42">
        <v>2019</v>
      </c>
      <c r="B11" s="165">
        <v>440934</v>
      </c>
      <c r="C11" s="55">
        <v>4.6359973231963947E-2</v>
      </c>
      <c r="D11" s="55">
        <v>0</v>
      </c>
      <c r="E11" s="174">
        <v>0</v>
      </c>
      <c r="H11" s="120"/>
    </row>
    <row r="12" spans="1:8" s="52" customFormat="1" ht="18" customHeight="1" x14ac:dyDescent="0.35">
      <c r="A12" s="42">
        <v>2020</v>
      </c>
      <c r="B12" s="165">
        <v>638985.99999999907</v>
      </c>
      <c r="C12" s="55">
        <v>0.44916472760095405</v>
      </c>
      <c r="D12" s="55">
        <v>0</v>
      </c>
      <c r="E12" s="174">
        <v>0</v>
      </c>
      <c r="H12" s="120"/>
    </row>
    <row r="13" spans="1:8" s="52" customFormat="1" ht="18" customHeight="1" x14ac:dyDescent="0.35">
      <c r="A13" s="42">
        <v>2021</v>
      </c>
      <c r="B13" s="165">
        <v>661144.99999999907</v>
      </c>
      <c r="C13" s="55">
        <v>3.4678381059991992E-2</v>
      </c>
      <c r="D13" s="55">
        <v>0</v>
      </c>
      <c r="E13" s="174">
        <v>0</v>
      </c>
      <c r="H13" s="120"/>
    </row>
    <row r="14" spans="1:8" s="52" customFormat="1" ht="18" customHeight="1" thickBot="1" x14ac:dyDescent="0.4">
      <c r="A14" s="47">
        <v>2022</v>
      </c>
      <c r="B14" s="186">
        <v>364731.99999999889</v>
      </c>
      <c r="C14" s="56">
        <v>-0.44833281655310198</v>
      </c>
      <c r="D14" s="56">
        <v>0</v>
      </c>
      <c r="E14" s="187">
        <v>0</v>
      </c>
      <c r="H14" s="120"/>
    </row>
    <row r="15" spans="1:8" s="52" customFormat="1" ht="18" customHeight="1" thickTop="1" x14ac:dyDescent="0.35">
      <c r="A15" s="42">
        <v>2023</v>
      </c>
      <c r="B15" s="165">
        <v>259409.48921164311</v>
      </c>
      <c r="C15" s="55">
        <v>-0.28876685014848191</v>
      </c>
      <c r="D15" s="55">
        <v>-7.6445789106065476E-3</v>
      </c>
      <c r="E15" s="174">
        <v>-1998.3528766956879</v>
      </c>
      <c r="H15" s="120"/>
    </row>
    <row r="16" spans="1:8" s="52" customFormat="1" ht="18" customHeight="1" x14ac:dyDescent="0.35">
      <c r="A16" s="42">
        <v>2024</v>
      </c>
      <c r="B16" s="165">
        <v>325757.6971072568</v>
      </c>
      <c r="C16" s="55">
        <v>0.25576631023502183</v>
      </c>
      <c r="D16" s="55">
        <v>-2.7705782223776287E-2</v>
      </c>
      <c r="E16" s="174">
        <v>-9282.552183036576</v>
      </c>
      <c r="H16" s="120"/>
    </row>
    <row r="17" spans="1:8" s="52" customFormat="1" ht="18" customHeight="1" x14ac:dyDescent="0.35">
      <c r="A17" s="42">
        <v>2025</v>
      </c>
      <c r="B17" s="165">
        <v>395253.185190449</v>
      </c>
      <c r="C17" s="55">
        <v>0.21333490720346848</v>
      </c>
      <c r="D17" s="55">
        <v>9.8184910001593018E-3</v>
      </c>
      <c r="E17" s="174">
        <v>3843.0568227494368</v>
      </c>
      <c r="H17" s="120"/>
    </row>
    <row r="18" spans="1:8" s="52" customFormat="1" ht="18" customHeight="1" x14ac:dyDescent="0.35">
      <c r="A18" s="42">
        <v>2026</v>
      </c>
      <c r="B18" s="165">
        <v>439384.65696353442</v>
      </c>
      <c r="C18" s="55">
        <v>0.11165367776055013</v>
      </c>
      <c r="D18" s="55">
        <v>1.877970933064077E-3</v>
      </c>
      <c r="E18" s="174">
        <v>823.60490813408978</v>
      </c>
      <c r="H18" s="120"/>
    </row>
    <row r="19" spans="1:8" s="52" customFormat="1" ht="18" customHeight="1" x14ac:dyDescent="0.35">
      <c r="A19" s="42">
        <v>2027</v>
      </c>
      <c r="B19" s="165">
        <v>459604.82176233031</v>
      </c>
      <c r="C19" s="55">
        <v>4.6019278275513331E-2</v>
      </c>
      <c r="D19" s="55">
        <v>1.7633962481875542E-3</v>
      </c>
      <c r="E19" s="174">
        <v>809.03876242629485</v>
      </c>
      <c r="H19" s="120"/>
    </row>
    <row r="20" spans="1:8" s="52" customFormat="1" ht="18" customHeight="1" x14ac:dyDescent="0.35">
      <c r="A20" s="42">
        <v>2028</v>
      </c>
      <c r="B20" s="165">
        <v>472425.24067971099</v>
      </c>
      <c r="C20" s="55">
        <v>2.789443954965809E-2</v>
      </c>
      <c r="D20" s="55">
        <v>-2.8621739514178568E-3</v>
      </c>
      <c r="E20" s="174">
        <v>-1356.044452976028</v>
      </c>
      <c r="G20" s="163"/>
      <c r="H20" s="120"/>
    </row>
    <row r="21" spans="1:8" s="52" customFormat="1" ht="18" customHeight="1" x14ac:dyDescent="0.35">
      <c r="A21" s="42">
        <v>2029</v>
      </c>
      <c r="B21" s="165">
        <v>481928.33510386402</v>
      </c>
      <c r="C21" s="55">
        <v>2.0115551850024449E-2</v>
      </c>
      <c r="D21" s="55">
        <v>-6.1271164682219492E-3</v>
      </c>
      <c r="E21" s="174">
        <v>-2971.0349154759315</v>
      </c>
      <c r="G21" s="163"/>
      <c r="H21" s="120"/>
    </row>
    <row r="22" spans="1:8" s="52" customFormat="1" ht="18" customHeight="1" x14ac:dyDescent="0.35">
      <c r="A22" s="42">
        <v>2030</v>
      </c>
      <c r="B22" s="165">
        <v>482491.56682254298</v>
      </c>
      <c r="C22" s="55">
        <v>1.1687043023889121E-3</v>
      </c>
      <c r="D22" s="55">
        <v>-8.3914023077094058E-3</v>
      </c>
      <c r="E22" s="174">
        <v>-4083.0433063080418</v>
      </c>
      <c r="G22" s="163"/>
      <c r="H22" s="120"/>
    </row>
    <row r="23" spans="1:8" s="52" customFormat="1" ht="18" customHeight="1" x14ac:dyDescent="0.35">
      <c r="A23" s="42">
        <v>2031</v>
      </c>
      <c r="B23" s="165">
        <v>483204.28274341894</v>
      </c>
      <c r="C23" s="55">
        <v>1.4771572601144367E-3</v>
      </c>
      <c r="D23" s="55">
        <v>-9.8263081818990017E-3</v>
      </c>
      <c r="E23" s="174">
        <v>-4795.2336406070972</v>
      </c>
      <c r="G23" s="163"/>
      <c r="H23" s="120"/>
    </row>
    <row r="24" spans="1:8" s="52" customFormat="1" ht="18" customHeight="1" x14ac:dyDescent="0.35">
      <c r="A24" s="42">
        <v>2032</v>
      </c>
      <c r="B24" s="165">
        <v>484408.22886360803</v>
      </c>
      <c r="C24" s="55">
        <v>2.491588264395439E-3</v>
      </c>
      <c r="D24" s="55">
        <v>-1.0791418553339982E-2</v>
      </c>
      <c r="E24" s="174">
        <v>-5284.4789727809257</v>
      </c>
      <c r="G24" s="163"/>
      <c r="H24" s="120"/>
    </row>
    <row r="25" spans="1:8" ht="21.75" customHeight="1" x14ac:dyDescent="0.35">
      <c r="A25" s="24" t="s">
        <v>4</v>
      </c>
      <c r="B25" s="3"/>
      <c r="C25" s="3"/>
      <c r="G25" s="120"/>
    </row>
    <row r="26" spans="1:8" s="28" customFormat="1" ht="21.75" customHeight="1" x14ac:dyDescent="0.35">
      <c r="A26" s="25" t="s">
        <v>55</v>
      </c>
      <c r="B26" s="29"/>
      <c r="C26" s="29"/>
      <c r="G26" s="120"/>
    </row>
    <row r="27" spans="1:8" ht="21.75" customHeight="1" x14ac:dyDescent="0.35">
      <c r="A27" s="111"/>
      <c r="B27" s="3"/>
      <c r="C27" s="3"/>
      <c r="G27" s="120"/>
    </row>
    <row r="28" spans="1:8" ht="21.75" customHeight="1" x14ac:dyDescent="0.35">
      <c r="A28" s="113"/>
      <c r="B28" s="3"/>
      <c r="C28" s="3"/>
    </row>
    <row r="29" spans="1:8" ht="21.75" customHeight="1" x14ac:dyDescent="0.35">
      <c r="A29" s="111"/>
    </row>
    <row r="30" spans="1:8" ht="21.75" customHeight="1" x14ac:dyDescent="0.35">
      <c r="A30" s="244" t="str">
        <f>Headings!F27</f>
        <v>Page 27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4" customWidth="1"/>
    <col min="2" max="2" width="20.7265625" style="104" customWidth="1"/>
    <col min="3" max="3" width="10.7265625" style="104" customWidth="1"/>
    <col min="4" max="5" width="17.7265625" style="105" customWidth="1"/>
    <col min="6" max="16384" width="10.7265625" style="105"/>
  </cols>
  <sheetData>
    <row r="1" spans="1:8" ht="23.4" x14ac:dyDescent="0.35">
      <c r="A1" s="245" t="str">
        <f>Headings!E28</f>
        <v>August 2023 Gambling Tax Forecast</v>
      </c>
      <c r="B1" s="246"/>
      <c r="C1" s="246"/>
      <c r="D1" s="246"/>
      <c r="E1" s="246"/>
    </row>
    <row r="2" spans="1:8" ht="21.75" customHeight="1" x14ac:dyDescent="0.35">
      <c r="A2" s="245" t="s">
        <v>85</v>
      </c>
      <c r="B2" s="246"/>
      <c r="C2" s="246"/>
      <c r="D2" s="246"/>
      <c r="E2" s="246"/>
    </row>
    <row r="4" spans="1:8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8" s="52" customFormat="1" ht="18" customHeight="1" x14ac:dyDescent="0.35">
      <c r="A5" s="37">
        <v>2013</v>
      </c>
      <c r="B5" s="38">
        <v>2100867.96</v>
      </c>
      <c r="C5" s="81" t="s">
        <v>79</v>
      </c>
      <c r="D5" s="50">
        <v>0</v>
      </c>
      <c r="E5" s="41">
        <v>0</v>
      </c>
      <c r="G5" s="120"/>
    </row>
    <row r="6" spans="1:8" s="52" customFormat="1" ht="18" customHeight="1" x14ac:dyDescent="0.35">
      <c r="A6" s="42">
        <v>2014</v>
      </c>
      <c r="B6" s="43">
        <v>2521819.6599999978</v>
      </c>
      <c r="C6" s="44">
        <v>0.20037037453795903</v>
      </c>
      <c r="D6" s="45">
        <v>0</v>
      </c>
      <c r="E6" s="46">
        <v>0</v>
      </c>
      <c r="G6" s="120"/>
    </row>
    <row r="7" spans="1:8" s="52" customFormat="1" ht="18" customHeight="1" x14ac:dyDescent="0.35">
      <c r="A7" s="42">
        <v>2015</v>
      </c>
      <c r="B7" s="43">
        <v>2442050.8299999977</v>
      </c>
      <c r="C7" s="44">
        <v>-3.16314569456565E-2</v>
      </c>
      <c r="D7" s="45">
        <v>0</v>
      </c>
      <c r="E7" s="46">
        <v>0</v>
      </c>
      <c r="G7" s="120"/>
    </row>
    <row r="8" spans="1:8" s="52" customFormat="1" ht="18" customHeight="1" x14ac:dyDescent="0.35">
      <c r="A8" s="42">
        <v>2016</v>
      </c>
      <c r="B8" s="43">
        <v>2609974.069999997</v>
      </c>
      <c r="C8" s="44">
        <v>6.8763204245015475E-2</v>
      </c>
      <c r="D8" s="45">
        <v>0</v>
      </c>
      <c r="E8" s="46">
        <v>0</v>
      </c>
      <c r="G8" s="120"/>
    </row>
    <row r="9" spans="1:8" s="52" customFormat="1" ht="18" customHeight="1" x14ac:dyDescent="0.35">
      <c r="A9" s="42">
        <v>2017</v>
      </c>
      <c r="B9" s="43">
        <v>2731608.1999999997</v>
      </c>
      <c r="C9" s="44">
        <v>4.6603577942827101E-2</v>
      </c>
      <c r="D9" s="45">
        <v>0</v>
      </c>
      <c r="E9" s="46">
        <v>0</v>
      </c>
      <c r="G9" s="120"/>
    </row>
    <row r="10" spans="1:8" s="52" customFormat="1" ht="18" customHeight="1" x14ac:dyDescent="0.35">
      <c r="A10" s="42">
        <v>2018</v>
      </c>
      <c r="B10" s="43">
        <v>2316111.089999998</v>
      </c>
      <c r="C10" s="44">
        <v>-0.15210713966959166</v>
      </c>
      <c r="D10" s="45">
        <v>0</v>
      </c>
      <c r="E10" s="46">
        <v>0</v>
      </c>
      <c r="H10" s="120"/>
    </row>
    <row r="11" spans="1:8" s="52" customFormat="1" ht="18" customHeight="1" x14ac:dyDescent="0.35">
      <c r="A11" s="42">
        <v>2019</v>
      </c>
      <c r="B11" s="43">
        <v>2486780.3599999989</v>
      </c>
      <c r="C11" s="44">
        <v>7.3687860110371872E-2</v>
      </c>
      <c r="D11" s="45">
        <v>0</v>
      </c>
      <c r="E11" s="46">
        <v>0</v>
      </c>
      <c r="H11" s="120"/>
    </row>
    <row r="12" spans="1:8" s="52" customFormat="1" ht="18" customHeight="1" x14ac:dyDescent="0.35">
      <c r="A12" s="42">
        <v>2020</v>
      </c>
      <c r="B12" s="43">
        <v>1556790.9999999991</v>
      </c>
      <c r="C12" s="44">
        <v>-0.37397326075070025</v>
      </c>
      <c r="D12" s="45">
        <v>0</v>
      </c>
      <c r="E12" s="46">
        <v>0</v>
      </c>
      <c r="H12" s="120"/>
    </row>
    <row r="13" spans="1:8" s="52" customFormat="1" ht="18" customHeight="1" x14ac:dyDescent="0.35">
      <c r="A13" s="42">
        <v>2021</v>
      </c>
      <c r="B13" s="43">
        <v>2443335.67</v>
      </c>
      <c r="C13" s="44">
        <v>0.56946929292371373</v>
      </c>
      <c r="D13" s="45">
        <v>0</v>
      </c>
      <c r="E13" s="46">
        <v>0</v>
      </c>
      <c r="H13" s="120"/>
    </row>
    <row r="14" spans="1:8" s="52" customFormat="1" ht="18" customHeight="1" thickBot="1" x14ac:dyDescent="0.4">
      <c r="A14" s="47">
        <v>2022</v>
      </c>
      <c r="B14" s="48">
        <v>2377101.4600000004</v>
      </c>
      <c r="C14" s="49">
        <v>-2.710810913671946E-2</v>
      </c>
      <c r="D14" s="54">
        <v>0</v>
      </c>
      <c r="E14" s="76">
        <v>0</v>
      </c>
      <c r="H14" s="120"/>
    </row>
    <row r="15" spans="1:8" s="52" customFormat="1" ht="18" customHeight="1" thickTop="1" x14ac:dyDescent="0.35">
      <c r="A15" s="42">
        <v>2023</v>
      </c>
      <c r="B15" s="43">
        <v>2095023.5850213333</v>
      </c>
      <c r="C15" s="44">
        <v>-0.11866463410386663</v>
      </c>
      <c r="D15" s="45">
        <v>-9.4844501257909664E-2</v>
      </c>
      <c r="E15" s="46">
        <v>-219521.91344033694</v>
      </c>
      <c r="H15" s="120"/>
    </row>
    <row r="16" spans="1:8" s="52" customFormat="1" ht="18" customHeight="1" x14ac:dyDescent="0.35">
      <c r="A16" s="42">
        <v>2024</v>
      </c>
      <c r="B16" s="43">
        <v>2201250.9122122237</v>
      </c>
      <c r="C16" s="44">
        <v>5.0704597289680908E-2</v>
      </c>
      <c r="D16" s="45">
        <v>-9.4189991231829029E-2</v>
      </c>
      <c r="E16" s="46">
        <v>-228895.46606168011</v>
      </c>
      <c r="H16" s="120"/>
    </row>
    <row r="17" spans="1:8" s="52" customFormat="1" ht="18" customHeight="1" x14ac:dyDescent="0.35">
      <c r="A17" s="42">
        <v>2025</v>
      </c>
      <c r="B17" s="43">
        <v>2397554.4323960524</v>
      </c>
      <c r="C17" s="44">
        <v>8.9178166421085781E-2</v>
      </c>
      <c r="D17" s="45">
        <v>-5.9180071841319681E-2</v>
      </c>
      <c r="E17" s="46">
        <v>-150812.54053617548</v>
      </c>
      <c r="H17" s="120"/>
    </row>
    <row r="18" spans="1:8" s="52" customFormat="1" ht="18" customHeight="1" x14ac:dyDescent="0.35">
      <c r="A18" s="42">
        <v>2026</v>
      </c>
      <c r="B18" s="43">
        <v>2509260.8882730398</v>
      </c>
      <c r="C18" s="44">
        <v>4.6591833064390853E-2</v>
      </c>
      <c r="D18" s="45">
        <v>-5.7550013800200972E-2</v>
      </c>
      <c r="E18" s="46">
        <v>-153226.16676000832</v>
      </c>
      <c r="H18" s="120"/>
    </row>
    <row r="19" spans="1:8" s="52" customFormat="1" ht="18" customHeight="1" x14ac:dyDescent="0.35">
      <c r="A19" s="42">
        <v>2027</v>
      </c>
      <c r="B19" s="43">
        <v>1856554.0609239247</v>
      </c>
      <c r="C19" s="44">
        <v>-0.26011915715879608</v>
      </c>
      <c r="D19" s="45">
        <v>-5.8823510522752476E-2</v>
      </c>
      <c r="E19" s="46">
        <v>-116034.58921872848</v>
      </c>
      <c r="H19" s="120"/>
    </row>
    <row r="20" spans="1:8" s="52" customFormat="1" ht="18" customHeight="1" x14ac:dyDescent="0.35">
      <c r="A20" s="42">
        <v>2028</v>
      </c>
      <c r="B20" s="43">
        <v>190507.9332213187</v>
      </c>
      <c r="C20" s="44">
        <v>-0.89738627210967858</v>
      </c>
      <c r="D20" s="45">
        <v>-6.0120751715775467E-2</v>
      </c>
      <c r="E20" s="46">
        <v>-12186.118774292641</v>
      </c>
      <c r="G20" s="105"/>
      <c r="H20" s="120"/>
    </row>
    <row r="21" spans="1:8" s="52" customFormat="1" ht="18" customHeight="1" x14ac:dyDescent="0.35">
      <c r="A21" s="42">
        <v>2029</v>
      </c>
      <c r="B21" s="43">
        <v>72892.291601583973</v>
      </c>
      <c r="C21" s="44">
        <v>-0.617379232617558</v>
      </c>
      <c r="D21" s="45">
        <v>-5.9127918426679416E-2</v>
      </c>
      <c r="E21" s="46">
        <v>-4580.8240632935776</v>
      </c>
      <c r="G21" s="160"/>
      <c r="H21" s="120"/>
    </row>
    <row r="22" spans="1:8" s="52" customFormat="1" ht="18" customHeight="1" x14ac:dyDescent="0.35">
      <c r="A22" s="42">
        <v>2030</v>
      </c>
      <c r="B22" s="43">
        <v>76886.666695225504</v>
      </c>
      <c r="C22" s="44">
        <v>5.4798319628556413E-2</v>
      </c>
      <c r="D22" s="45">
        <v>-8.8520949937623827E-3</v>
      </c>
      <c r="E22" s="46">
        <v>-686.6866931788536</v>
      </c>
      <c r="G22" s="163"/>
      <c r="H22" s="120"/>
    </row>
    <row r="23" spans="1:8" s="52" customFormat="1" ht="18" customHeight="1" x14ac:dyDescent="0.35">
      <c r="A23" s="42">
        <v>2031</v>
      </c>
      <c r="B23" s="43">
        <v>76954.099527258484</v>
      </c>
      <c r="C23" s="44">
        <v>8.7704194929250079E-4</v>
      </c>
      <c r="D23" s="45">
        <v>-8.8844190822650049E-3</v>
      </c>
      <c r="E23" s="46">
        <v>-689.82113031198969</v>
      </c>
      <c r="G23" s="163"/>
      <c r="H23" s="120"/>
    </row>
    <row r="24" spans="1:8" s="52" customFormat="1" ht="18" customHeight="1" x14ac:dyDescent="0.35">
      <c r="A24" s="42">
        <v>2032</v>
      </c>
      <c r="B24" s="43">
        <v>77069.220461081088</v>
      </c>
      <c r="C24" s="44">
        <v>1.4959688246605207E-3</v>
      </c>
      <c r="D24" s="45">
        <v>-9.0674684044613763E-3</v>
      </c>
      <c r="E24" s="46">
        <v>-705.21725668055296</v>
      </c>
      <c r="G24" s="163"/>
      <c r="H24" s="120"/>
    </row>
    <row r="25" spans="1:8" ht="21.75" customHeight="1" x14ac:dyDescent="0.35">
      <c r="A25" s="24" t="s">
        <v>4</v>
      </c>
      <c r="B25" s="3"/>
      <c r="C25" s="3"/>
      <c r="G25" s="120"/>
    </row>
    <row r="26" spans="1:8" s="28" customFormat="1" ht="21.75" customHeight="1" x14ac:dyDescent="0.35">
      <c r="A26" s="25" t="s">
        <v>117</v>
      </c>
      <c r="B26" s="29"/>
      <c r="C26" s="29"/>
      <c r="G26" s="120"/>
    </row>
    <row r="27" spans="1:8" ht="21.75" customHeight="1" x14ac:dyDescent="0.35">
      <c r="A27" s="111" t="s">
        <v>193</v>
      </c>
      <c r="B27" s="3"/>
      <c r="C27" s="3"/>
      <c r="G27" s="120"/>
    </row>
    <row r="28" spans="1:8" ht="21.75" customHeight="1" x14ac:dyDescent="0.35">
      <c r="A28" s="111"/>
      <c r="B28" s="3"/>
      <c r="C28" s="3"/>
    </row>
    <row r="29" spans="1:8" ht="21.75" customHeight="1" x14ac:dyDescent="0.35">
      <c r="A29" s="111"/>
    </row>
    <row r="30" spans="1:8" ht="21.75" customHeight="1" x14ac:dyDescent="0.35">
      <c r="A30" s="244" t="str">
        <f>Headings!F28</f>
        <v>Page 28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2" customWidth="1"/>
    <col min="2" max="2" width="20.7265625" style="162" customWidth="1"/>
    <col min="3" max="3" width="10.7265625" style="162" customWidth="1"/>
    <col min="4" max="5" width="17.7265625" style="163" customWidth="1"/>
    <col min="6" max="16384" width="10.7265625" style="163"/>
  </cols>
  <sheetData>
    <row r="1" spans="1:8" ht="23.4" x14ac:dyDescent="0.35">
      <c r="A1" s="245" t="str">
        <f>Headings!E29</f>
        <v>August 2023 E-911 Tax Forecast</v>
      </c>
      <c r="B1" s="246"/>
      <c r="C1" s="246"/>
      <c r="D1" s="246"/>
      <c r="E1" s="246"/>
    </row>
    <row r="2" spans="1:8" ht="21.75" customHeight="1" x14ac:dyDescent="0.35">
      <c r="A2" s="245" t="s">
        <v>85</v>
      </c>
      <c r="B2" s="246"/>
      <c r="C2" s="246"/>
      <c r="D2" s="246"/>
      <c r="E2" s="246"/>
    </row>
    <row r="4" spans="1:8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8" s="52" customFormat="1" ht="18" customHeight="1" x14ac:dyDescent="0.35">
      <c r="A5" s="37">
        <v>2013</v>
      </c>
      <c r="B5" s="38">
        <v>23317377.920000002</v>
      </c>
      <c r="C5" s="77" t="s">
        <v>79</v>
      </c>
      <c r="D5" s="40">
        <v>0</v>
      </c>
      <c r="E5" s="41">
        <v>0</v>
      </c>
      <c r="G5" s="120"/>
    </row>
    <row r="6" spans="1:8" s="52" customFormat="1" ht="18" customHeight="1" x14ac:dyDescent="0.35">
      <c r="A6" s="42">
        <v>2014</v>
      </c>
      <c r="B6" s="43">
        <v>24453879</v>
      </c>
      <c r="C6" s="55">
        <v>4.8740518076227923E-2</v>
      </c>
      <c r="D6" s="55">
        <v>0</v>
      </c>
      <c r="E6" s="46">
        <v>0</v>
      </c>
      <c r="G6" s="120"/>
    </row>
    <row r="7" spans="1:8" s="52" customFormat="1" ht="18" customHeight="1" x14ac:dyDescent="0.35">
      <c r="A7" s="42">
        <v>2015</v>
      </c>
      <c r="B7" s="43">
        <v>23082630</v>
      </c>
      <c r="C7" s="55">
        <v>-5.607490737972487E-2</v>
      </c>
      <c r="D7" s="55">
        <v>0</v>
      </c>
      <c r="E7" s="46">
        <v>0</v>
      </c>
      <c r="G7" s="120"/>
    </row>
    <row r="8" spans="1:8" s="52" customFormat="1" ht="18" customHeight="1" x14ac:dyDescent="0.35">
      <c r="A8" s="42">
        <v>2016</v>
      </c>
      <c r="B8" s="43">
        <v>23228850</v>
      </c>
      <c r="C8" s="55">
        <v>6.3346334451490627E-3</v>
      </c>
      <c r="D8" s="55">
        <v>0</v>
      </c>
      <c r="E8" s="46">
        <v>0</v>
      </c>
      <c r="G8" s="120"/>
    </row>
    <row r="9" spans="1:8" s="52" customFormat="1" ht="18" customHeight="1" x14ac:dyDescent="0.35">
      <c r="A9" s="42">
        <v>2017</v>
      </c>
      <c r="B9" s="43">
        <v>24263242</v>
      </c>
      <c r="C9" s="55">
        <v>4.4530486873004982E-2</v>
      </c>
      <c r="D9" s="55">
        <v>0</v>
      </c>
      <c r="E9" s="46">
        <v>0</v>
      </c>
      <c r="G9" s="120"/>
    </row>
    <row r="10" spans="1:8" s="52" customFormat="1" ht="18" customHeight="1" x14ac:dyDescent="0.35">
      <c r="A10" s="42">
        <v>2018</v>
      </c>
      <c r="B10" s="43">
        <v>24268746.920000002</v>
      </c>
      <c r="C10" s="55">
        <v>2.2688311809293538E-4</v>
      </c>
      <c r="D10" s="55">
        <v>0</v>
      </c>
      <c r="E10" s="46">
        <v>0</v>
      </c>
      <c r="H10" s="120"/>
    </row>
    <row r="11" spans="1:8" s="52" customFormat="1" ht="18" customHeight="1" x14ac:dyDescent="0.35">
      <c r="A11" s="42">
        <v>2019</v>
      </c>
      <c r="B11" s="43">
        <v>24438615</v>
      </c>
      <c r="C11" s="55">
        <v>6.999458215125598E-3</v>
      </c>
      <c r="D11" s="55">
        <v>0</v>
      </c>
      <c r="E11" s="46">
        <v>0</v>
      </c>
      <c r="H11" s="120"/>
    </row>
    <row r="12" spans="1:8" s="52" customFormat="1" ht="18" customHeight="1" x14ac:dyDescent="0.35">
      <c r="A12" s="42">
        <v>2020</v>
      </c>
      <c r="B12" s="43">
        <v>25506633.289999999</v>
      </c>
      <c r="C12" s="55">
        <v>4.3702079270858896E-2</v>
      </c>
      <c r="D12" s="55">
        <v>0</v>
      </c>
      <c r="E12" s="46">
        <v>0</v>
      </c>
      <c r="H12" s="120"/>
    </row>
    <row r="13" spans="1:8" s="52" customFormat="1" ht="18" customHeight="1" x14ac:dyDescent="0.35">
      <c r="A13" s="42">
        <v>2021</v>
      </c>
      <c r="B13" s="43">
        <v>25745324</v>
      </c>
      <c r="C13" s="55">
        <v>9.357985716350159E-3</v>
      </c>
      <c r="D13" s="55">
        <v>0</v>
      </c>
      <c r="E13" s="46">
        <v>0</v>
      </c>
      <c r="H13" s="120"/>
    </row>
    <row r="14" spans="1:8" s="52" customFormat="1" ht="18" customHeight="1" thickBot="1" x14ac:dyDescent="0.4">
      <c r="A14" s="47">
        <v>2022</v>
      </c>
      <c r="B14" s="48">
        <v>26240790</v>
      </c>
      <c r="C14" s="56">
        <v>1.9244892781306699E-2</v>
      </c>
      <c r="D14" s="56">
        <v>0</v>
      </c>
      <c r="E14" s="76">
        <v>0</v>
      </c>
      <c r="H14" s="120"/>
    </row>
    <row r="15" spans="1:8" s="52" customFormat="1" ht="18" customHeight="1" thickTop="1" x14ac:dyDescent="0.35">
      <c r="A15" s="42">
        <v>2023</v>
      </c>
      <c r="B15" s="43">
        <v>26677857.448847551</v>
      </c>
      <c r="C15" s="55">
        <v>1.6656032415470312E-2</v>
      </c>
      <c r="D15" s="55">
        <v>-3.8578706549030617E-4</v>
      </c>
      <c r="E15" s="46">
        <v>-10295.944380927831</v>
      </c>
      <c r="H15" s="120"/>
    </row>
    <row r="16" spans="1:8" s="52" customFormat="1" ht="18" customHeight="1" x14ac:dyDescent="0.35">
      <c r="A16" s="42">
        <v>2024</v>
      </c>
      <c r="B16" s="43">
        <v>27150221.103869967</v>
      </c>
      <c r="C16" s="55">
        <v>1.770620657705102E-2</v>
      </c>
      <c r="D16" s="55">
        <v>-5.2739234244825184E-4</v>
      </c>
      <c r="E16" s="46">
        <v>-14326.374326072633</v>
      </c>
      <c r="H16" s="120"/>
    </row>
    <row r="17" spans="1:8" s="52" customFormat="1" ht="18" customHeight="1" x14ac:dyDescent="0.35">
      <c r="A17" s="42">
        <v>2025</v>
      </c>
      <c r="B17" s="43">
        <v>27562734.613741159</v>
      </c>
      <c r="C17" s="55">
        <v>1.5193744032250045E-2</v>
      </c>
      <c r="D17" s="55">
        <v>4.9352955634018869E-5</v>
      </c>
      <c r="E17" s="46">
        <v>1360.2352869100869</v>
      </c>
      <c r="H17" s="120"/>
    </row>
    <row r="18" spans="1:8" s="52" customFormat="1" ht="18" customHeight="1" x14ac:dyDescent="0.35">
      <c r="A18" s="42">
        <v>2026</v>
      </c>
      <c r="B18" s="43">
        <v>27981833.400926311</v>
      </c>
      <c r="C18" s="55">
        <v>1.5205268746309786E-2</v>
      </c>
      <c r="D18" s="55">
        <v>1.1747893370221973E-3</v>
      </c>
      <c r="E18" s="46">
        <v>32834.186257831752</v>
      </c>
      <c r="H18" s="120"/>
    </row>
    <row r="19" spans="1:8" s="52" customFormat="1" ht="18" customHeight="1" x14ac:dyDescent="0.35">
      <c r="A19" s="42">
        <v>2027</v>
      </c>
      <c r="B19" s="43">
        <v>28385797.43802654</v>
      </c>
      <c r="C19" s="55">
        <v>1.4436653642818653E-2</v>
      </c>
      <c r="D19" s="55">
        <v>1.7202538942469037E-3</v>
      </c>
      <c r="E19" s="46">
        <v>48746.921502519399</v>
      </c>
      <c r="H19" s="120"/>
    </row>
    <row r="20" spans="1:8" s="52" customFormat="1" ht="18" customHeight="1" x14ac:dyDescent="0.35">
      <c r="A20" s="42">
        <v>2028</v>
      </c>
      <c r="B20" s="43">
        <v>28766474.881006613</v>
      </c>
      <c r="C20" s="55">
        <v>1.3410841946969843E-2</v>
      </c>
      <c r="D20" s="55">
        <v>1.3754337764861901E-3</v>
      </c>
      <c r="E20" s="46">
        <v>39512.034994270653</v>
      </c>
      <c r="G20" s="163"/>
      <c r="H20" s="120"/>
    </row>
    <row r="21" spans="1:8" s="52" customFormat="1" ht="18" customHeight="1" x14ac:dyDescent="0.35">
      <c r="A21" s="42">
        <v>2029</v>
      </c>
      <c r="B21" s="43">
        <v>29065531.145980582</v>
      </c>
      <c r="C21" s="55">
        <v>1.0395999725757887E-2</v>
      </c>
      <c r="D21" s="55">
        <v>1.3614400690669104E-3</v>
      </c>
      <c r="E21" s="46">
        <v>39517.178460679948</v>
      </c>
      <c r="G21" s="163"/>
      <c r="H21" s="120"/>
    </row>
    <row r="22" spans="1:8" s="52" customFormat="1" ht="18" customHeight="1" x14ac:dyDescent="0.35">
      <c r="A22" s="42">
        <v>2030</v>
      </c>
      <c r="B22" s="43">
        <v>29401307.206883378</v>
      </c>
      <c r="C22" s="55">
        <v>1.1552380006970342E-2</v>
      </c>
      <c r="D22" s="55">
        <v>1.3467796398656251E-3</v>
      </c>
      <c r="E22" s="46">
        <v>39543.825113117695</v>
      </c>
      <c r="G22" s="163"/>
      <c r="H22" s="120"/>
    </row>
    <row r="23" spans="1:8" s="52" customFormat="1" ht="18" customHeight="1" x14ac:dyDescent="0.35">
      <c r="A23" s="42">
        <v>2031</v>
      </c>
      <c r="B23" s="43">
        <v>29748530.117286719</v>
      </c>
      <c r="C23" s="55">
        <v>1.1809777978921021E-2</v>
      </c>
      <c r="D23" s="55">
        <v>1.3322435031626334E-3</v>
      </c>
      <c r="E23" s="46">
        <v>39579.55637056008</v>
      </c>
      <c r="G23" s="163"/>
      <c r="H23" s="120"/>
    </row>
    <row r="24" spans="1:8" s="52" customFormat="1" ht="18" customHeight="1" x14ac:dyDescent="0.35">
      <c r="A24" s="42">
        <v>2032</v>
      </c>
      <c r="B24" s="43">
        <v>30106392.514581401</v>
      </c>
      <c r="C24" s="55">
        <v>1.2029582499833547E-2</v>
      </c>
      <c r="D24" s="55">
        <v>1.3178790228571824E-3</v>
      </c>
      <c r="E24" s="46">
        <v>39624.363032039255</v>
      </c>
      <c r="G24" s="163"/>
      <c r="H24" s="120"/>
    </row>
    <row r="25" spans="1:8" ht="21.75" customHeight="1" x14ac:dyDescent="0.35">
      <c r="A25" s="24" t="s">
        <v>4</v>
      </c>
      <c r="B25" s="3"/>
      <c r="C25" s="3"/>
      <c r="G25" s="120"/>
    </row>
    <row r="26" spans="1:8" s="28" customFormat="1" ht="21.75" customHeight="1" x14ac:dyDescent="0.35">
      <c r="A26" s="53" t="s">
        <v>142</v>
      </c>
      <c r="B26" s="29"/>
      <c r="C26" s="29"/>
      <c r="G26" s="120"/>
    </row>
    <row r="27" spans="1:8" ht="21.75" customHeight="1" x14ac:dyDescent="0.35">
      <c r="A27" s="29" t="s">
        <v>240</v>
      </c>
      <c r="B27" s="3"/>
      <c r="C27" s="3"/>
      <c r="G27" s="120"/>
    </row>
    <row r="28" spans="1:8" ht="21.75" customHeight="1" x14ac:dyDescent="0.35">
      <c r="A28" s="29"/>
      <c r="B28" s="3"/>
      <c r="C28" s="3"/>
    </row>
    <row r="29" spans="1:8" ht="21.75" customHeight="1" x14ac:dyDescent="0.35">
      <c r="A29" s="71" t="s">
        <v>241</v>
      </c>
    </row>
    <row r="30" spans="1:8" ht="21.75" customHeight="1" x14ac:dyDescent="0.35">
      <c r="A30" s="244" t="str">
        <f>Headings!F29</f>
        <v>Page 29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6" width="19.08984375" style="18" bestFit="1" customWidth="1"/>
    <col min="7" max="16384" width="10.7265625" style="18"/>
  </cols>
  <sheetData>
    <row r="1" spans="1:6" ht="23.4" x14ac:dyDescent="0.35">
      <c r="A1" s="245" t="str">
        <f>Headings!E3</f>
        <v>August 2023 Unincorporated Assessed Value Forecast</v>
      </c>
      <c r="B1" s="246"/>
      <c r="C1" s="246"/>
      <c r="D1" s="246"/>
      <c r="E1" s="246"/>
    </row>
    <row r="2" spans="1:6" ht="21.75" customHeight="1" x14ac:dyDescent="0.35">
      <c r="A2" s="245" t="s">
        <v>85</v>
      </c>
      <c r="B2" s="246"/>
      <c r="C2" s="246"/>
      <c r="D2" s="246"/>
      <c r="E2" s="246"/>
    </row>
    <row r="4" spans="1:6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6" ht="18" customHeight="1" x14ac:dyDescent="0.35">
      <c r="A5" s="58">
        <v>2013</v>
      </c>
      <c r="B5" s="38">
        <v>30016733777.777802</v>
      </c>
      <c r="C5" s="81" t="s">
        <v>79</v>
      </c>
      <c r="D5" s="50">
        <v>0</v>
      </c>
      <c r="E5" s="41">
        <v>0</v>
      </c>
      <c r="F5" s="35"/>
    </row>
    <row r="6" spans="1:6" ht="18" customHeight="1" x14ac:dyDescent="0.35">
      <c r="A6" s="42">
        <v>2014</v>
      </c>
      <c r="B6" s="43">
        <v>31876016756</v>
      </c>
      <c r="C6" s="44">
        <v>6.1941548737014074E-2</v>
      </c>
      <c r="D6" s="45">
        <v>0</v>
      </c>
      <c r="E6" s="46">
        <v>0</v>
      </c>
    </row>
    <row r="7" spans="1:6" ht="18" customHeight="1" x14ac:dyDescent="0.35">
      <c r="A7" s="42">
        <v>2015</v>
      </c>
      <c r="B7" s="43">
        <v>36080918262</v>
      </c>
      <c r="C7" s="44">
        <v>0.13191427078819418</v>
      </c>
      <c r="D7" s="45">
        <v>0</v>
      </c>
      <c r="E7" s="46">
        <v>0</v>
      </c>
    </row>
    <row r="8" spans="1:6" ht="18" customHeight="1" x14ac:dyDescent="0.35">
      <c r="A8" s="42">
        <v>2016</v>
      </c>
      <c r="B8" s="43">
        <v>36633108444.444504</v>
      </c>
      <c r="C8" s="44">
        <v>1.5304216440246821E-2</v>
      </c>
      <c r="D8" s="45">
        <v>0</v>
      </c>
      <c r="E8" s="46">
        <v>0</v>
      </c>
    </row>
    <row r="9" spans="1:6" ht="18" customHeight="1" x14ac:dyDescent="0.35">
      <c r="A9" s="42">
        <v>2017</v>
      </c>
      <c r="B9" s="43">
        <v>39044967515</v>
      </c>
      <c r="C9" s="44">
        <v>6.5838231396966318E-2</v>
      </c>
      <c r="D9" s="45">
        <v>0</v>
      </c>
      <c r="E9" s="46">
        <v>0</v>
      </c>
    </row>
    <row r="10" spans="1:6" ht="18" customHeight="1" x14ac:dyDescent="0.35">
      <c r="A10" s="42">
        <v>2018</v>
      </c>
      <c r="B10" s="43">
        <v>43501122097</v>
      </c>
      <c r="C10" s="44">
        <v>0.11412878190481446</v>
      </c>
      <c r="D10" s="45">
        <v>0</v>
      </c>
      <c r="E10" s="46">
        <v>0</v>
      </c>
    </row>
    <row r="11" spans="1:6" ht="18" customHeight="1" x14ac:dyDescent="0.35">
      <c r="A11" s="42">
        <v>2019</v>
      </c>
      <c r="B11" s="43">
        <v>48607292257</v>
      </c>
      <c r="C11" s="44">
        <v>0.11738019420772927</v>
      </c>
      <c r="D11" s="45">
        <v>0</v>
      </c>
      <c r="E11" s="46">
        <v>0</v>
      </c>
    </row>
    <row r="12" spans="1:6" ht="18" customHeight="1" x14ac:dyDescent="0.35">
      <c r="A12" s="42">
        <v>2020</v>
      </c>
      <c r="B12" s="43">
        <v>50973173419</v>
      </c>
      <c r="C12" s="44">
        <v>4.8673379078409518E-2</v>
      </c>
      <c r="D12" s="45">
        <v>0</v>
      </c>
      <c r="E12" s="46">
        <v>0</v>
      </c>
      <c r="F12" s="183"/>
    </row>
    <row r="13" spans="1:6" ht="18" customHeight="1" x14ac:dyDescent="0.35">
      <c r="A13" s="42">
        <v>2021</v>
      </c>
      <c r="B13" s="43">
        <v>51792407262.999985</v>
      </c>
      <c r="C13" s="44">
        <v>1.6071862688749494E-2</v>
      </c>
      <c r="D13" s="45">
        <v>0</v>
      </c>
      <c r="E13" s="46">
        <v>0</v>
      </c>
      <c r="F13" s="183"/>
    </row>
    <row r="14" spans="1:6" ht="18" customHeight="1" x14ac:dyDescent="0.35">
      <c r="A14" s="42">
        <v>2022</v>
      </c>
      <c r="B14" s="43">
        <v>60221044122</v>
      </c>
      <c r="C14" s="44">
        <v>0.16273885120264242</v>
      </c>
      <c r="D14" s="45">
        <v>0</v>
      </c>
      <c r="E14" s="46">
        <v>0</v>
      </c>
      <c r="F14" s="183"/>
    </row>
    <row r="15" spans="1:6" ht="18" customHeight="1" thickBot="1" x14ac:dyDescent="0.4">
      <c r="A15" s="47">
        <v>2023</v>
      </c>
      <c r="B15" s="48">
        <v>79539816574</v>
      </c>
      <c r="C15" s="49">
        <v>0.32079770010069364</v>
      </c>
      <c r="D15" s="54">
        <v>0</v>
      </c>
      <c r="E15" s="76">
        <v>0</v>
      </c>
      <c r="F15" s="183"/>
    </row>
    <row r="16" spans="1:6" ht="18" customHeight="1" thickTop="1" x14ac:dyDescent="0.35">
      <c r="A16" s="42">
        <v>2024</v>
      </c>
      <c r="B16" s="43">
        <v>70184407812.302887</v>
      </c>
      <c r="C16" s="44">
        <v>-0.11761918954129458</v>
      </c>
      <c r="D16" s="45">
        <v>6.9800638506143375E-3</v>
      </c>
      <c r="E16" s="46">
        <v>486495875.57287598</v>
      </c>
      <c r="F16" s="183"/>
    </row>
    <row r="17" spans="1:6" ht="18" customHeight="1" x14ac:dyDescent="0.35">
      <c r="A17" s="42">
        <v>2025</v>
      </c>
      <c r="B17" s="43">
        <v>72116373231.451996</v>
      </c>
      <c r="C17" s="44">
        <v>2.7526988961933618E-2</v>
      </c>
      <c r="D17" s="45">
        <v>8.9007253033439593E-3</v>
      </c>
      <c r="E17" s="46">
        <v>636225162.60317993</v>
      </c>
      <c r="F17" s="183"/>
    </row>
    <row r="18" spans="1:6" s="127" customFormat="1" ht="18" customHeight="1" x14ac:dyDescent="0.35">
      <c r="A18" s="42">
        <v>2026</v>
      </c>
      <c r="B18" s="43">
        <v>74232770554.175903</v>
      </c>
      <c r="C18" s="44">
        <v>2.9346973896364537E-2</v>
      </c>
      <c r="D18" s="45">
        <v>7.2759098085013463E-3</v>
      </c>
      <c r="E18" s="46">
        <v>536209531.19989014</v>
      </c>
      <c r="F18" s="183"/>
    </row>
    <row r="19" spans="1:6" s="147" customFormat="1" ht="18" customHeight="1" x14ac:dyDescent="0.35">
      <c r="A19" s="42">
        <v>2027</v>
      </c>
      <c r="B19" s="43">
        <v>74554138947.714874</v>
      </c>
      <c r="C19" s="44">
        <v>4.3291984273230444E-3</v>
      </c>
      <c r="D19" s="45">
        <v>9.5567539496919096E-3</v>
      </c>
      <c r="E19" s="46">
        <v>705750874.39805603</v>
      </c>
      <c r="F19" s="183"/>
    </row>
    <row r="20" spans="1:6" s="149" customFormat="1" ht="18" customHeight="1" x14ac:dyDescent="0.35">
      <c r="A20" s="42">
        <v>2028</v>
      </c>
      <c r="B20" s="43">
        <v>75194004048.521225</v>
      </c>
      <c r="C20" s="44">
        <v>8.5825563789971859E-3</v>
      </c>
      <c r="D20" s="45">
        <v>1.0222041669669002E-2</v>
      </c>
      <c r="E20" s="46">
        <v>760858713.22195435</v>
      </c>
      <c r="F20" s="183"/>
    </row>
    <row r="21" spans="1:6" s="159" customFormat="1" ht="18" customHeight="1" x14ac:dyDescent="0.35">
      <c r="A21" s="42">
        <v>2029</v>
      </c>
      <c r="B21" s="43">
        <v>66602780622.58828</v>
      </c>
      <c r="C21" s="44">
        <v>-0.1142541022338589</v>
      </c>
      <c r="D21" s="45">
        <v>1.1643236262696588E-2</v>
      </c>
      <c r="E21" s="46">
        <v>766546824.75431061</v>
      </c>
      <c r="F21" s="183"/>
    </row>
    <row r="22" spans="1:6" s="163" customFormat="1" ht="18" customHeight="1" x14ac:dyDescent="0.35">
      <c r="A22" s="42">
        <v>2030</v>
      </c>
      <c r="B22" s="43">
        <v>69632978763.336273</v>
      </c>
      <c r="C22" s="44">
        <v>4.5496571050372969E-2</v>
      </c>
      <c r="D22" s="45">
        <v>-6.6178912979453219E-4</v>
      </c>
      <c r="E22" s="46">
        <v>-46112865.413864136</v>
      </c>
      <c r="F22" s="183"/>
    </row>
    <row r="23" spans="1:6" s="163" customFormat="1" ht="18" customHeight="1" x14ac:dyDescent="0.35">
      <c r="A23" s="42">
        <v>2031</v>
      </c>
      <c r="B23" s="43">
        <v>73439763904.279877</v>
      </c>
      <c r="C23" s="44">
        <v>5.4669284706056365E-2</v>
      </c>
      <c r="D23" s="45">
        <v>7.0887533026955385E-3</v>
      </c>
      <c r="E23" s="46">
        <v>516931965.7461853</v>
      </c>
      <c r="F23" s="183"/>
    </row>
    <row r="24" spans="1:6" s="163" customFormat="1" ht="18" customHeight="1" x14ac:dyDescent="0.35">
      <c r="A24" s="42">
        <v>2032</v>
      </c>
      <c r="B24" s="43">
        <v>77606308965.612198</v>
      </c>
      <c r="C24" s="44">
        <v>5.6734183769475699E-2</v>
      </c>
      <c r="D24" s="45">
        <v>1.2236069820658724E-2</v>
      </c>
      <c r="E24" s="46">
        <v>938117345.68507385</v>
      </c>
      <c r="F24" s="183"/>
    </row>
    <row r="25" spans="1:6" s="97" customFormat="1" ht="21.75" customHeight="1" x14ac:dyDescent="0.35">
      <c r="A25" s="24" t="s">
        <v>4</v>
      </c>
      <c r="B25" s="94"/>
      <c r="C25" s="44"/>
      <c r="D25" s="44"/>
      <c r="E25" s="70"/>
    </row>
    <row r="26" spans="1:6" ht="21.75" customHeight="1" x14ac:dyDescent="0.35">
      <c r="A26" s="25" t="s">
        <v>137</v>
      </c>
      <c r="B26" s="3"/>
      <c r="C26" s="3"/>
    </row>
    <row r="27" spans="1:6" ht="21.75" customHeight="1" x14ac:dyDescent="0.35">
      <c r="A27" s="29" t="s">
        <v>163</v>
      </c>
      <c r="B27" s="3"/>
      <c r="C27" s="3"/>
    </row>
    <row r="28" spans="1:6" ht="21.75" customHeight="1" x14ac:dyDescent="0.35">
      <c r="A28" s="111"/>
      <c r="B28" s="3"/>
      <c r="C28" s="3"/>
    </row>
    <row r="29" spans="1:6" ht="21.75" customHeight="1" x14ac:dyDescent="0.35">
      <c r="A29" s="109"/>
      <c r="B29" s="3"/>
      <c r="C29" s="3"/>
    </row>
    <row r="30" spans="1:6" ht="21.75" customHeight="1" x14ac:dyDescent="0.35">
      <c r="A30" s="244" t="str">
        <f>Headings!F3</f>
        <v>Page 3</v>
      </c>
      <c r="B30" s="247"/>
      <c r="C30" s="247"/>
      <c r="D30" s="247"/>
      <c r="E30" s="246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I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2" customWidth="1"/>
    <col min="2" max="2" width="20.7265625" style="162" customWidth="1"/>
    <col min="3" max="3" width="10.7265625" style="162" customWidth="1"/>
    <col min="4" max="5" width="17.7265625" style="163" customWidth="1"/>
    <col min="6" max="16384" width="10.7265625" style="163"/>
  </cols>
  <sheetData>
    <row r="1" spans="1:8" ht="20.399999999999999" x14ac:dyDescent="0.35">
      <c r="A1" s="253" t="str">
        <f>Headings!E30</f>
        <v>August 2023 Penalties and Interest on Delinquent Property Taxes Forecast</v>
      </c>
      <c r="B1" s="254"/>
      <c r="C1" s="254"/>
      <c r="D1" s="254"/>
      <c r="E1" s="254"/>
    </row>
    <row r="2" spans="1:8" ht="21.75" customHeight="1" x14ac:dyDescent="0.35">
      <c r="A2" s="245" t="s">
        <v>85</v>
      </c>
      <c r="B2" s="246"/>
      <c r="C2" s="246"/>
      <c r="D2" s="246"/>
      <c r="E2" s="246"/>
    </row>
    <row r="4" spans="1:8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8" s="52" customFormat="1" ht="18" customHeight="1" x14ac:dyDescent="0.35">
      <c r="A5" s="37">
        <v>2014</v>
      </c>
      <c r="B5" s="38">
        <v>20992713.189999968</v>
      </c>
      <c r="C5" s="77" t="s">
        <v>79</v>
      </c>
      <c r="D5" s="40">
        <v>0</v>
      </c>
      <c r="E5" s="41">
        <v>0</v>
      </c>
      <c r="G5" s="120"/>
    </row>
    <row r="6" spans="1:8" s="52" customFormat="1" ht="18" customHeight="1" x14ac:dyDescent="0.35">
      <c r="A6" s="42">
        <v>2015</v>
      </c>
      <c r="B6" s="43">
        <v>20035786.429999992</v>
      </c>
      <c r="C6" s="55">
        <v>-4.5583758104017491E-2</v>
      </c>
      <c r="D6" s="55">
        <v>0</v>
      </c>
      <c r="E6" s="46">
        <v>0</v>
      </c>
      <c r="G6" s="120"/>
    </row>
    <row r="7" spans="1:8" s="52" customFormat="1" ht="18" customHeight="1" x14ac:dyDescent="0.35">
      <c r="A7" s="42">
        <v>2016</v>
      </c>
      <c r="B7" s="43">
        <v>17563229.40999997</v>
      </c>
      <c r="C7" s="55">
        <v>-0.12340703613699</v>
      </c>
      <c r="D7" s="55">
        <v>0</v>
      </c>
      <c r="E7" s="46">
        <v>0</v>
      </c>
      <c r="G7" s="120"/>
    </row>
    <row r="8" spans="1:8" s="52" customFormat="1" ht="18" customHeight="1" x14ac:dyDescent="0.35">
      <c r="A8" s="42">
        <v>2017</v>
      </c>
      <c r="B8" s="43">
        <v>19839056.089999989</v>
      </c>
      <c r="C8" s="55">
        <v>0.12957905558668115</v>
      </c>
      <c r="D8" s="55">
        <v>0</v>
      </c>
      <c r="E8" s="46">
        <v>0</v>
      </c>
      <c r="G8" s="120"/>
    </row>
    <row r="9" spans="1:8" s="52" customFormat="1" ht="18" customHeight="1" x14ac:dyDescent="0.35">
      <c r="A9" s="42">
        <v>2018</v>
      </c>
      <c r="B9" s="43">
        <v>20836238.569999989</v>
      </c>
      <c r="C9" s="55">
        <v>5.0263605056423799E-2</v>
      </c>
      <c r="D9" s="55">
        <v>0</v>
      </c>
      <c r="E9" s="46">
        <v>0</v>
      </c>
      <c r="H9" s="120"/>
    </row>
    <row r="10" spans="1:8" s="52" customFormat="1" ht="18" customHeight="1" x14ac:dyDescent="0.35">
      <c r="A10" s="42">
        <v>2019</v>
      </c>
      <c r="B10" s="43">
        <v>21270217.999999989</v>
      </c>
      <c r="C10" s="55">
        <v>2.082810813199476E-2</v>
      </c>
      <c r="D10" s="55">
        <v>0</v>
      </c>
      <c r="E10" s="46">
        <v>0</v>
      </c>
      <c r="H10" s="120"/>
    </row>
    <row r="11" spans="1:8" s="52" customFormat="1" ht="18" customHeight="1" x14ac:dyDescent="0.35">
      <c r="A11" s="42">
        <v>2020</v>
      </c>
      <c r="B11" s="43">
        <v>20379664.999999978</v>
      </c>
      <c r="C11" s="55">
        <v>-4.1868541262718217E-2</v>
      </c>
      <c r="D11" s="55">
        <v>0</v>
      </c>
      <c r="E11" s="46">
        <v>0</v>
      </c>
      <c r="H11" s="120"/>
    </row>
    <row r="12" spans="1:8" s="52" customFormat="1" ht="18" customHeight="1" x14ac:dyDescent="0.35">
      <c r="A12" s="42">
        <v>2021</v>
      </c>
      <c r="B12" s="43">
        <v>28056271.57999998</v>
      </c>
      <c r="C12" s="55">
        <v>0.37667972363628199</v>
      </c>
      <c r="D12" s="55">
        <v>0</v>
      </c>
      <c r="E12" s="46">
        <v>0</v>
      </c>
      <c r="H12" s="120"/>
    </row>
    <row r="13" spans="1:8" s="52" customFormat="1" ht="18" customHeight="1" thickBot="1" x14ac:dyDescent="0.4">
      <c r="A13" s="47">
        <v>2022</v>
      </c>
      <c r="B13" s="48">
        <v>22896280.569999978</v>
      </c>
      <c r="C13" s="56">
        <v>-0.18391577780699564</v>
      </c>
      <c r="D13" s="56">
        <v>0</v>
      </c>
      <c r="E13" s="76">
        <v>0</v>
      </c>
      <c r="H13" s="120"/>
    </row>
    <row r="14" spans="1:8" s="52" customFormat="1" ht="18" customHeight="1" thickTop="1" x14ac:dyDescent="0.35">
      <c r="A14" s="42">
        <v>2023</v>
      </c>
      <c r="B14" s="43">
        <v>18673517.65210731</v>
      </c>
      <c r="C14" s="55">
        <v>-0.18443008264956251</v>
      </c>
      <c r="D14" s="55">
        <v>-3.5584100708784261E-3</v>
      </c>
      <c r="E14" s="46">
        <v>-66685.327011201531</v>
      </c>
      <c r="H14" s="120"/>
    </row>
    <row r="15" spans="1:8" s="52" customFormat="1" ht="18" customHeight="1" x14ac:dyDescent="0.35">
      <c r="A15" s="42">
        <v>2024</v>
      </c>
      <c r="B15" s="43">
        <v>16471907.83077977</v>
      </c>
      <c r="C15" s="55">
        <v>-0.11790011193092409</v>
      </c>
      <c r="D15" s="55">
        <v>-2.934027984172749E-4</v>
      </c>
      <c r="E15" s="46">
        <v>-4834.3222564999014</v>
      </c>
      <c r="H15" s="120"/>
    </row>
    <row r="16" spans="1:8" s="52" customFormat="1" ht="18" customHeight="1" x14ac:dyDescent="0.35">
      <c r="A16" s="42">
        <v>2025</v>
      </c>
      <c r="B16" s="43">
        <v>16822541.499026701</v>
      </c>
      <c r="C16" s="55">
        <v>2.1286767255443761E-2</v>
      </c>
      <c r="D16" s="55">
        <v>6.9384162397612137E-4</v>
      </c>
      <c r="E16" s="46">
        <v>11664.086484380066</v>
      </c>
      <c r="H16" s="120"/>
    </row>
    <row r="17" spans="1:9" s="52" customFormat="1" ht="18" customHeight="1" x14ac:dyDescent="0.35">
      <c r="A17" s="42">
        <v>2026</v>
      </c>
      <c r="B17" s="43">
        <v>17125431.800927442</v>
      </c>
      <c r="C17" s="55">
        <v>1.8005026286798786E-2</v>
      </c>
      <c r="D17" s="55">
        <v>3.7188461700734532E-3</v>
      </c>
      <c r="E17" s="46">
        <v>63450.882392760366</v>
      </c>
      <c r="H17" s="120"/>
    </row>
    <row r="18" spans="1:9" s="52" customFormat="1" ht="18" customHeight="1" x14ac:dyDescent="0.35">
      <c r="A18" s="42">
        <v>2027</v>
      </c>
      <c r="B18" s="43">
        <v>17353179.310280312</v>
      </c>
      <c r="C18" s="55">
        <v>1.3298789309390546E-2</v>
      </c>
      <c r="D18" s="55">
        <v>4.5633745435720297E-3</v>
      </c>
      <c r="E18" s="46">
        <v>78829.328961502761</v>
      </c>
      <c r="H18" s="120"/>
    </row>
    <row r="19" spans="1:9" s="52" customFormat="1" ht="18" customHeight="1" x14ac:dyDescent="0.35">
      <c r="A19" s="42">
        <v>2028</v>
      </c>
      <c r="B19" s="43">
        <v>17686084.912980832</v>
      </c>
      <c r="C19" s="55">
        <v>1.9184127400982964E-2</v>
      </c>
      <c r="D19" s="55">
        <v>-3.3405849049961134E-4</v>
      </c>
      <c r="E19" s="46">
        <v>-5910.1611683964729</v>
      </c>
      <c r="G19" s="163"/>
      <c r="H19" s="120"/>
    </row>
    <row r="20" spans="1:9" s="52" customFormat="1" ht="18" customHeight="1" x14ac:dyDescent="0.35">
      <c r="A20" s="42">
        <v>2029</v>
      </c>
      <c r="B20" s="43">
        <v>17908489.543843359</v>
      </c>
      <c r="C20" s="55">
        <v>1.2575119477080676E-2</v>
      </c>
      <c r="D20" s="55">
        <v>-1.0575221174661253E-3</v>
      </c>
      <c r="E20" s="46">
        <v>-18958.672999039292</v>
      </c>
      <c r="G20" s="163"/>
      <c r="H20" s="120"/>
    </row>
    <row r="21" spans="1:9" s="52" customFormat="1" ht="18" customHeight="1" x14ac:dyDescent="0.35">
      <c r="A21" s="42">
        <v>2030</v>
      </c>
      <c r="B21" s="43">
        <v>18065188.702111799</v>
      </c>
      <c r="C21" s="55">
        <v>8.74999300665813E-3</v>
      </c>
      <c r="D21" s="55">
        <v>-2.0545539851148931E-3</v>
      </c>
      <c r="E21" s="46">
        <v>-37192.319067131728</v>
      </c>
      <c r="G21" s="163"/>
      <c r="H21" s="120"/>
    </row>
    <row r="22" spans="1:9" s="52" customFormat="1" ht="18" customHeight="1" x14ac:dyDescent="0.35">
      <c r="A22" s="42">
        <v>2031</v>
      </c>
      <c r="B22" s="43">
        <v>18457412.16031957</v>
      </c>
      <c r="C22" s="55">
        <v>2.1711561649058186E-2</v>
      </c>
      <c r="D22" s="55">
        <v>-4.1892220681805092E-4</v>
      </c>
      <c r="E22" s="46">
        <v>-7735.4603904895484</v>
      </c>
      <c r="G22" s="163"/>
      <c r="H22" s="120"/>
    </row>
    <row r="23" spans="1:9" s="52" customFormat="1" ht="18" customHeight="1" x14ac:dyDescent="0.35">
      <c r="A23" s="42">
        <v>2032</v>
      </c>
      <c r="B23" s="43">
        <v>18580828.43652289</v>
      </c>
      <c r="C23" s="55">
        <v>6.6865427900366647E-3</v>
      </c>
      <c r="D23" s="55">
        <v>-3.5866918886373611E-4</v>
      </c>
      <c r="E23" s="46">
        <v>-6666.761825799942</v>
      </c>
      <c r="G23" s="163"/>
      <c r="H23" s="120"/>
    </row>
    <row r="24" spans="1:9" ht="21.75" customHeight="1" x14ac:dyDescent="0.35">
      <c r="A24" s="24" t="s">
        <v>4</v>
      </c>
      <c r="B24" s="3"/>
      <c r="C24" s="3"/>
      <c r="G24" s="120"/>
    </row>
    <row r="25" spans="1:9" s="28" customFormat="1" ht="21.75" customHeight="1" x14ac:dyDescent="0.35">
      <c r="A25" s="29" t="s">
        <v>242</v>
      </c>
      <c r="B25" s="29"/>
      <c r="C25" s="29"/>
      <c r="G25" s="120"/>
      <c r="I25" s="184"/>
    </row>
    <row r="26" spans="1:9" ht="21.75" customHeight="1" x14ac:dyDescent="0.35">
      <c r="A26" s="29" t="s">
        <v>239</v>
      </c>
      <c r="B26" s="3"/>
      <c r="C26" s="3"/>
      <c r="G26" s="120"/>
    </row>
    <row r="27" spans="1:9" ht="21.75" customHeight="1" x14ac:dyDescent="0.35">
      <c r="A27" s="71" t="s">
        <v>257</v>
      </c>
      <c r="B27" s="3"/>
      <c r="C27" s="3"/>
    </row>
    <row r="28" spans="1:9" ht="21.75" customHeight="1" x14ac:dyDescent="0.35">
      <c r="A28" s="29" t="s">
        <v>252</v>
      </c>
    </row>
    <row r="29" spans="1:9" ht="21.75" customHeight="1" x14ac:dyDescent="0.35">
      <c r="A29" s="86" t="s">
        <v>258</v>
      </c>
      <c r="B29" s="163"/>
      <c r="C29" s="163"/>
    </row>
    <row r="30" spans="1:9" ht="21.75" customHeight="1" x14ac:dyDescent="0.35">
      <c r="A30" s="244" t="str">
        <f>Headings!F30</f>
        <v>Page 30</v>
      </c>
      <c r="B30" s="247"/>
      <c r="C30" s="247"/>
      <c r="D30" s="247"/>
      <c r="E30" s="246"/>
    </row>
    <row r="32" spans="1:9" ht="21.75" customHeight="1" x14ac:dyDescent="0.35">
      <c r="B32" s="6"/>
    </row>
    <row r="33" spans="1:2" ht="21.75" customHeight="1" x14ac:dyDescent="0.35">
      <c r="B33" s="6"/>
    </row>
    <row r="34" spans="1:2" ht="21.75" customHeight="1" x14ac:dyDescent="0.35">
      <c r="A34" s="5"/>
      <c r="B34" s="6"/>
    </row>
    <row r="35" spans="1:2" ht="21.75" customHeight="1" x14ac:dyDescent="0.35">
      <c r="A35" s="5"/>
      <c r="B35" s="5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Headings!E31</f>
        <v>August 2023 Current Expense Property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2014</v>
      </c>
      <c r="B5" s="178">
        <v>320290885</v>
      </c>
      <c r="C5" s="77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2015</v>
      </c>
      <c r="B6" s="68">
        <v>327660659</v>
      </c>
      <c r="C6" s="55">
        <v>2.3009627638950869E-2</v>
      </c>
      <c r="D6" s="45">
        <v>0</v>
      </c>
      <c r="E6" s="46">
        <v>0</v>
      </c>
    </row>
    <row r="7" spans="1:5" s="52" customFormat="1" ht="18" customHeight="1" x14ac:dyDescent="0.35">
      <c r="A7" s="42">
        <v>2016</v>
      </c>
      <c r="B7" s="68">
        <v>336385866</v>
      </c>
      <c r="C7" s="55">
        <v>2.6628790366926447E-2</v>
      </c>
      <c r="D7" s="45">
        <v>0</v>
      </c>
      <c r="E7" s="46">
        <v>0</v>
      </c>
    </row>
    <row r="8" spans="1:5" s="52" customFormat="1" ht="18" customHeight="1" x14ac:dyDescent="0.35">
      <c r="A8" s="42">
        <v>2017</v>
      </c>
      <c r="B8" s="68">
        <v>346643924</v>
      </c>
      <c r="C8" s="55">
        <v>3.0494913838026605E-2</v>
      </c>
      <c r="D8" s="45">
        <v>0</v>
      </c>
      <c r="E8" s="46">
        <v>0</v>
      </c>
    </row>
    <row r="9" spans="1:5" s="52" customFormat="1" ht="18" customHeight="1" x14ac:dyDescent="0.35">
      <c r="A9" s="42">
        <v>2018</v>
      </c>
      <c r="B9" s="68">
        <v>358276382</v>
      </c>
      <c r="C9" s="55">
        <v>3.3557368800152476E-2</v>
      </c>
      <c r="D9" s="45">
        <v>0</v>
      </c>
      <c r="E9" s="46">
        <v>0</v>
      </c>
    </row>
    <row r="10" spans="1:5" s="52" customFormat="1" ht="18" customHeight="1" x14ac:dyDescent="0.35">
      <c r="A10" s="42">
        <v>2019</v>
      </c>
      <c r="B10" s="68">
        <v>369308535</v>
      </c>
      <c r="C10" s="55">
        <v>3.0792297662534773E-2</v>
      </c>
      <c r="D10" s="45">
        <v>0</v>
      </c>
      <c r="E10" s="46">
        <v>0</v>
      </c>
    </row>
    <row r="11" spans="1:5" s="52" customFormat="1" ht="18" customHeight="1" x14ac:dyDescent="0.35">
      <c r="A11" s="42">
        <v>2020</v>
      </c>
      <c r="B11" s="68">
        <v>379849947.59997839</v>
      </c>
      <c r="C11" s="55">
        <v>2.8543647386807258E-2</v>
      </c>
      <c r="D11" s="45">
        <v>0</v>
      </c>
      <c r="E11" s="46">
        <v>0</v>
      </c>
    </row>
    <row r="12" spans="1:5" s="52" customFormat="1" ht="18" customHeight="1" x14ac:dyDescent="0.35">
      <c r="A12" s="42">
        <v>2021</v>
      </c>
      <c r="B12" s="68">
        <v>389618952</v>
      </c>
      <c r="C12" s="55">
        <v>2.5718061728704944E-2</v>
      </c>
      <c r="D12" s="45">
        <v>0</v>
      </c>
      <c r="E12" s="46">
        <v>0</v>
      </c>
    </row>
    <row r="13" spans="1:5" s="52" customFormat="1" ht="18" customHeight="1" x14ac:dyDescent="0.35">
      <c r="A13" s="42">
        <v>2022</v>
      </c>
      <c r="B13" s="68">
        <v>401631676</v>
      </c>
      <c r="C13" s="55">
        <v>3.0831980678393656E-2</v>
      </c>
      <c r="D13" s="45">
        <v>0</v>
      </c>
      <c r="E13" s="46">
        <v>0</v>
      </c>
    </row>
    <row r="14" spans="1:5" s="52" customFormat="1" ht="18" customHeight="1" thickBot="1" x14ac:dyDescent="0.4">
      <c r="A14" s="47">
        <v>2023</v>
      </c>
      <c r="B14" s="67">
        <v>411213123</v>
      </c>
      <c r="C14" s="56">
        <v>2.3856303106929211E-2</v>
      </c>
      <c r="D14" s="54">
        <v>0</v>
      </c>
      <c r="E14" s="76">
        <v>0</v>
      </c>
    </row>
    <row r="15" spans="1:5" s="52" customFormat="1" ht="18" customHeight="1" thickTop="1" x14ac:dyDescent="0.35">
      <c r="A15" s="42">
        <v>2024</v>
      </c>
      <c r="B15" s="68">
        <v>418711000.19399768</v>
      </c>
      <c r="C15" s="55">
        <v>1.8233555240885879E-2</v>
      </c>
      <c r="D15" s="45">
        <v>-4.8192747438391415E-5</v>
      </c>
      <c r="E15" s="46">
        <v>-20179.806002318859</v>
      </c>
    </row>
    <row r="16" spans="1:5" s="52" customFormat="1" ht="18" customHeight="1" x14ac:dyDescent="0.35">
      <c r="A16" s="42">
        <v>2025</v>
      </c>
      <c r="B16" s="68">
        <v>427722495.36197811</v>
      </c>
      <c r="C16" s="55">
        <v>2.1521992887230557E-2</v>
      </c>
      <c r="D16" s="45">
        <v>-1.814736503706893E-4</v>
      </c>
      <c r="E16" s="46">
        <v>-77634.451186239719</v>
      </c>
    </row>
    <row r="17" spans="1:5" s="52" customFormat="1" ht="18" customHeight="1" x14ac:dyDescent="0.35">
      <c r="A17" s="42">
        <v>2026</v>
      </c>
      <c r="B17" s="68">
        <v>437092341.50306594</v>
      </c>
      <c r="C17" s="55">
        <v>2.1906367429092466E-2</v>
      </c>
      <c r="D17" s="45">
        <v>-2.9864216310282465E-4</v>
      </c>
      <c r="E17" s="46">
        <v>-130573.19700413942</v>
      </c>
    </row>
    <row r="18" spans="1:5" s="52" customFormat="1" ht="18" customHeight="1" x14ac:dyDescent="0.35">
      <c r="A18" s="42">
        <v>2027</v>
      </c>
      <c r="B18" s="68">
        <v>446685091.62045598</v>
      </c>
      <c r="C18" s="55">
        <v>2.1946735750168145E-2</v>
      </c>
      <c r="D18" s="45">
        <v>-4.1474858768286715E-4</v>
      </c>
      <c r="E18" s="46">
        <v>-185338.87992727757</v>
      </c>
    </row>
    <row r="19" spans="1:5" s="52" customFormat="1" ht="18" customHeight="1" x14ac:dyDescent="0.35">
      <c r="A19" s="42">
        <v>2028</v>
      </c>
      <c r="B19" s="68">
        <v>456483353.31454867</v>
      </c>
      <c r="C19" s="55">
        <v>2.1935501940633761E-2</v>
      </c>
      <c r="D19" s="45">
        <v>-5.8391819990155636E-4</v>
      </c>
      <c r="E19" s="46">
        <v>-266704.67166423798</v>
      </c>
    </row>
    <row r="20" spans="1:5" s="52" customFormat="1" ht="18" customHeight="1" x14ac:dyDescent="0.35">
      <c r="A20" s="42">
        <v>2029</v>
      </c>
      <c r="B20" s="68">
        <v>466469068.73452127</v>
      </c>
      <c r="C20" s="55">
        <v>2.1875311218833682E-2</v>
      </c>
      <c r="D20" s="45">
        <v>-7.8823825605889297E-4</v>
      </c>
      <c r="E20" s="46">
        <v>-367978.82022821903</v>
      </c>
    </row>
    <row r="21" spans="1:5" s="52" customFormat="1" ht="18" customHeight="1" x14ac:dyDescent="0.35">
      <c r="A21" s="42">
        <v>2030</v>
      </c>
      <c r="B21" s="68">
        <v>476618148.41278839</v>
      </c>
      <c r="C21" s="55">
        <v>2.1757240422822566E-2</v>
      </c>
      <c r="D21" s="45">
        <v>-1.0567856920287166E-3</v>
      </c>
      <c r="E21" s="46">
        <v>-504216.08815151453</v>
      </c>
    </row>
    <row r="22" spans="1:5" s="52" customFormat="1" ht="18" customHeight="1" x14ac:dyDescent="0.35">
      <c r="A22" s="42">
        <v>2031</v>
      </c>
      <c r="B22" s="68">
        <v>486996652.32050925</v>
      </c>
      <c r="C22" s="55">
        <v>2.177530155383911E-2</v>
      </c>
      <c r="D22" s="45">
        <v>-1.1896686962705738E-3</v>
      </c>
      <c r="E22" s="46">
        <v>-580054.74542701244</v>
      </c>
    </row>
    <row r="23" spans="1:5" s="52" customFormat="1" ht="18" customHeight="1" x14ac:dyDescent="0.35">
      <c r="A23" s="42">
        <v>2032</v>
      </c>
      <c r="B23" s="68">
        <v>497618064.0936709</v>
      </c>
      <c r="C23" s="55">
        <v>2.1810030361710364E-2</v>
      </c>
      <c r="D23" s="45">
        <v>-1.3671687043752545E-3</v>
      </c>
      <c r="E23" s="46">
        <v>-681259.24027353525</v>
      </c>
    </row>
    <row r="24" spans="1:5" ht="21.75" customHeight="1" x14ac:dyDescent="0.35">
      <c r="A24" s="24" t="s">
        <v>4</v>
      </c>
      <c r="B24" s="3"/>
      <c r="C24" s="3"/>
    </row>
    <row r="25" spans="1:5" ht="21.75" customHeight="1" x14ac:dyDescent="0.35">
      <c r="A25" s="29" t="s">
        <v>250</v>
      </c>
      <c r="B25" s="3"/>
      <c r="C25" s="3"/>
    </row>
    <row r="26" spans="1:5" s="163" customFormat="1" ht="21.75" customHeight="1" x14ac:dyDescent="0.35">
      <c r="A26" s="71" t="s">
        <v>251</v>
      </c>
      <c r="B26" s="3"/>
      <c r="C26" s="3"/>
    </row>
    <row r="27" spans="1:5" ht="21.75" customHeight="1" x14ac:dyDescent="0.35">
      <c r="A27" s="29" t="s">
        <v>271</v>
      </c>
      <c r="B27" s="3"/>
      <c r="C27" s="3"/>
    </row>
    <row r="28" spans="1:5" ht="21.75" customHeight="1" x14ac:dyDescent="0.35">
      <c r="A28" s="71" t="s">
        <v>141</v>
      </c>
      <c r="B28" s="3"/>
      <c r="C28" s="3"/>
      <c r="D28" s="163"/>
      <c r="E28" s="163"/>
    </row>
    <row r="29" spans="1:5" ht="21.75" customHeight="1" x14ac:dyDescent="0.35">
      <c r="A29" s="71"/>
      <c r="B29" s="163"/>
      <c r="C29" s="163"/>
      <c r="D29" s="163"/>
      <c r="E29" s="163"/>
    </row>
    <row r="30" spans="1:5" ht="21.75" customHeight="1" x14ac:dyDescent="0.35">
      <c r="A30" s="244" t="str">
        <f>Headings!F31</f>
        <v>Page 31</v>
      </c>
      <c r="B30" s="244"/>
      <c r="C30" s="244"/>
      <c r="D30" s="244"/>
      <c r="E30" s="244"/>
    </row>
    <row r="33" spans="1:2" ht="21.75" customHeight="1" x14ac:dyDescent="0.35">
      <c r="A33" s="29"/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Headings!E32</f>
        <v>August 2023 Dev. Disabilities &amp; Mental Health Property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5944036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6068166</v>
      </c>
      <c r="C6" s="44">
        <v>2.0883117127823647E-2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6196773</v>
      </c>
      <c r="C7" s="44">
        <v>2.1193718167894504E-2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6366874</v>
      </c>
      <c r="C8" s="44">
        <v>2.7449932408368127E-2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6554111</v>
      </c>
      <c r="C9" s="44">
        <v>2.9407995195130265E-2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6762538</v>
      </c>
      <c r="C10" s="44">
        <v>3.1800956681997006E-2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6978846</v>
      </c>
      <c r="C11" s="44">
        <v>3.1986215826069975E-2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7175843.3465132145</v>
      </c>
      <c r="C12" s="44">
        <v>2.8227782431825332E-2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7371146</v>
      </c>
      <c r="C13" s="44">
        <v>2.721668298147617E-2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7558878</v>
      </c>
      <c r="C14" s="44">
        <v>2.5468495672179126E-2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7747829</v>
      </c>
      <c r="C15" s="49">
        <v>2.4997228424641804E-2</v>
      </c>
      <c r="D15" s="54">
        <v>0</v>
      </c>
      <c r="E15" s="76">
        <v>0</v>
      </c>
    </row>
    <row r="16" spans="1:5" s="52" customFormat="1" ht="18" customHeight="1" thickTop="1" x14ac:dyDescent="0.35">
      <c r="A16" s="42">
        <v>2024</v>
      </c>
      <c r="B16" s="43">
        <v>7891920.8193527572</v>
      </c>
      <c r="C16" s="44">
        <v>1.8597702576135466E-2</v>
      </c>
      <c r="D16" s="45">
        <v>-2.6304234691997275E-3</v>
      </c>
      <c r="E16" s="46">
        <v>-20813.842961301096</v>
      </c>
    </row>
    <row r="17" spans="1:5" s="52" customFormat="1" ht="18" customHeight="1" x14ac:dyDescent="0.35">
      <c r="A17" s="42">
        <v>2025</v>
      </c>
      <c r="B17" s="43">
        <v>8061292.380686379</v>
      </c>
      <c r="C17" s="44">
        <v>2.1461386297526586E-2</v>
      </c>
      <c r="D17" s="45">
        <v>-2.7535304650454506E-3</v>
      </c>
      <c r="E17" s="46">
        <v>-22258.303073471412</v>
      </c>
    </row>
    <row r="18" spans="1:5" s="52" customFormat="1" ht="18" customHeight="1" x14ac:dyDescent="0.35">
      <c r="A18" s="42">
        <v>2026</v>
      </c>
      <c r="B18" s="43">
        <v>8237117.3620748464</v>
      </c>
      <c r="C18" s="44">
        <v>2.181101653250006E-2</v>
      </c>
      <c r="D18" s="45">
        <v>-2.8714485208848339E-3</v>
      </c>
      <c r="E18" s="46">
        <v>-23720.570863805711</v>
      </c>
    </row>
    <row r="19" spans="1:5" s="52" customFormat="1" ht="18" customHeight="1" x14ac:dyDescent="0.35">
      <c r="A19" s="42">
        <v>2027</v>
      </c>
      <c r="B19" s="43">
        <v>8416912.6750920676</v>
      </c>
      <c r="C19" s="44">
        <v>2.1827455542278829E-2</v>
      </c>
      <c r="D19" s="45">
        <v>-2.9960288296276838E-3</v>
      </c>
      <c r="E19" s="46">
        <v>-25293.0918634478</v>
      </c>
    </row>
    <row r="20" spans="1:5" s="52" customFormat="1" ht="18" customHeight="1" x14ac:dyDescent="0.35">
      <c r="A20" s="42">
        <v>2028</v>
      </c>
      <c r="B20" s="43">
        <v>8600472.1507861465</v>
      </c>
      <c r="C20" s="44">
        <v>2.1808409185149591E-2</v>
      </c>
      <c r="D20" s="45">
        <v>-3.1678562891519491E-3</v>
      </c>
      <c r="E20" s="46">
        <v>-27331.642508156598</v>
      </c>
    </row>
    <row r="21" spans="1:5" s="52" customFormat="1" ht="18" customHeight="1" x14ac:dyDescent="0.35">
      <c r="A21" s="42">
        <v>2029</v>
      </c>
      <c r="B21" s="43">
        <v>8787478.1805744208</v>
      </c>
      <c r="C21" s="44">
        <v>2.1743693428642796E-2</v>
      </c>
      <c r="D21" s="45">
        <v>-3.3764706646218778E-3</v>
      </c>
      <c r="E21" s="46">
        <v>-29771.183821538463</v>
      </c>
    </row>
    <row r="22" spans="1:5" s="52" customFormat="1" ht="18" customHeight="1" x14ac:dyDescent="0.35">
      <c r="A22" s="42">
        <v>2030</v>
      </c>
      <c r="B22" s="43">
        <v>8977614.6367347296</v>
      </c>
      <c r="C22" s="44">
        <v>2.1637203786249337E-2</v>
      </c>
      <c r="D22" s="45">
        <v>-3.6208441206212472E-3</v>
      </c>
      <c r="E22" s="46">
        <v>-32624.672026518732</v>
      </c>
    </row>
    <row r="23" spans="1:5" s="52" customFormat="1" ht="18" customHeight="1" x14ac:dyDescent="0.35">
      <c r="A23" s="42">
        <v>2031</v>
      </c>
      <c r="B23" s="43">
        <v>9171818.5736215934</v>
      </c>
      <c r="C23" s="44">
        <v>2.1632019722947149E-2</v>
      </c>
      <c r="D23" s="45">
        <v>-3.7713881292732454E-3</v>
      </c>
      <c r="E23" s="46">
        <v>-34721.435702845454</v>
      </c>
    </row>
    <row r="24" spans="1:5" s="52" customFormat="1" ht="18" customHeight="1" x14ac:dyDescent="0.35">
      <c r="A24" s="42">
        <v>2032</v>
      </c>
      <c r="B24" s="43">
        <v>9370433.3097630385</v>
      </c>
      <c r="C24" s="44">
        <v>2.1654891507848495E-2</v>
      </c>
      <c r="D24" s="45">
        <v>-3.9620416070783593E-3</v>
      </c>
      <c r="E24" s="46">
        <v>-37273.726705692708</v>
      </c>
    </row>
    <row r="25" spans="1:5" ht="21.75" customHeight="1" x14ac:dyDescent="0.35">
      <c r="A25" s="24" t="s">
        <v>4</v>
      </c>
      <c r="B25" s="3"/>
      <c r="C25" s="18"/>
    </row>
    <row r="26" spans="1:5" ht="21.75" customHeight="1" x14ac:dyDescent="0.35">
      <c r="A26" s="29" t="s">
        <v>250</v>
      </c>
      <c r="B26" s="3"/>
      <c r="C26" s="3"/>
    </row>
    <row r="27" spans="1:5" ht="21.75" customHeight="1" x14ac:dyDescent="0.35">
      <c r="A27" s="71" t="s">
        <v>251</v>
      </c>
      <c r="B27" s="3"/>
      <c r="C27" s="3"/>
    </row>
    <row r="28" spans="1:5" ht="21.75" customHeight="1" x14ac:dyDescent="0.35">
      <c r="A28" s="112"/>
      <c r="B28" s="3"/>
      <c r="C28" s="3"/>
    </row>
    <row r="29" spans="1:5" ht="21.75" customHeight="1" x14ac:dyDescent="0.35">
      <c r="A29" s="3"/>
      <c r="B29" s="18"/>
      <c r="C29" s="18"/>
    </row>
    <row r="30" spans="1:5" ht="21.75" customHeight="1" x14ac:dyDescent="0.35">
      <c r="A30" s="244" t="str">
        <f>Headings!F32</f>
        <v>Page 32</v>
      </c>
      <c r="B30" s="247"/>
      <c r="C30" s="247"/>
      <c r="D30" s="247"/>
      <c r="E30" s="246"/>
    </row>
    <row r="34" spans="1:2" ht="21.75" customHeight="1" x14ac:dyDescent="0.35"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Headings!E33</f>
        <v>August 2023 Veterans Aid Property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2648529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2703839</v>
      </c>
      <c r="C6" s="44">
        <v>2.088329030945113E-2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2761143</v>
      </c>
      <c r="C7" s="44">
        <v>2.1193569587538263E-2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2836936</v>
      </c>
      <c r="C8" s="44">
        <v>2.7449864059920115E-2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2920364</v>
      </c>
      <c r="C9" s="44">
        <v>2.9407783608794924E-2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3013234</v>
      </c>
      <c r="C10" s="44">
        <v>3.1800830307454842E-2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3109616</v>
      </c>
      <c r="C11" s="44">
        <v>3.1986231404530718E-2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3197393.5638945228</v>
      </c>
      <c r="C12" s="44">
        <v>2.8227782431825332E-2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3284416</v>
      </c>
      <c r="C13" s="44">
        <v>2.7216679575560621E-2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3368065</v>
      </c>
      <c r="C14" s="44">
        <v>2.5468454665913187E-2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3452257</v>
      </c>
      <c r="C15" s="49">
        <v>2.4997142276054651E-2</v>
      </c>
      <c r="D15" s="54">
        <v>0</v>
      </c>
      <c r="E15" s="67">
        <v>0</v>
      </c>
    </row>
    <row r="16" spans="1:5" s="52" customFormat="1" ht="18" customHeight="1" thickTop="1" x14ac:dyDescent="0.35">
      <c r="A16" s="42">
        <v>2024</v>
      </c>
      <c r="B16" s="43">
        <v>3516461.0489023817</v>
      </c>
      <c r="C16" s="44">
        <v>1.8597702576135466E-2</v>
      </c>
      <c r="D16" s="45">
        <v>-2.6304234691997275E-3</v>
      </c>
      <c r="E16" s="46">
        <v>-9274.1766835656017</v>
      </c>
    </row>
    <row r="17" spans="1:5" s="52" customFormat="1" ht="18" customHeight="1" x14ac:dyDescent="0.35">
      <c r="A17" s="42">
        <v>2025</v>
      </c>
      <c r="B17" s="43">
        <v>3591929.1778730811</v>
      </c>
      <c r="C17" s="44">
        <v>2.1461386297526586E-2</v>
      </c>
      <c r="D17" s="45">
        <v>-2.7535304650454506E-3</v>
      </c>
      <c r="E17" s="46">
        <v>-9917.7953712600283</v>
      </c>
    </row>
    <row r="18" spans="1:5" s="52" customFormat="1" ht="18" customHeight="1" x14ac:dyDescent="0.35">
      <c r="A18" s="42">
        <v>2026</v>
      </c>
      <c r="B18" s="43">
        <v>3670272.8045552401</v>
      </c>
      <c r="C18" s="44">
        <v>2.181101653250006E-2</v>
      </c>
      <c r="D18" s="45">
        <v>-2.871448520884945E-3</v>
      </c>
      <c r="E18" s="46">
        <v>-10569.348756738473</v>
      </c>
    </row>
    <row r="19" spans="1:5" s="52" customFormat="1" ht="18" customHeight="1" x14ac:dyDescent="0.35">
      <c r="A19" s="42">
        <v>2027</v>
      </c>
      <c r="B19" s="43">
        <v>3750385.5210247044</v>
      </c>
      <c r="C19" s="44">
        <v>2.1827455542278829E-2</v>
      </c>
      <c r="D19" s="45">
        <v>-2.9960288296277948E-3</v>
      </c>
      <c r="E19" s="46">
        <v>-11270.028473425657</v>
      </c>
    </row>
    <row r="20" spans="1:5" s="52" customFormat="1" ht="18" customHeight="1" x14ac:dyDescent="0.35">
      <c r="A20" s="42">
        <v>2028</v>
      </c>
      <c r="B20" s="43">
        <v>3832175.4630692718</v>
      </c>
      <c r="C20" s="44">
        <v>2.1808409185149591E-2</v>
      </c>
      <c r="D20" s="45">
        <v>-3.1678562891520601E-3</v>
      </c>
      <c r="E20" s="46">
        <v>-12178.360437521711</v>
      </c>
    </row>
    <row r="21" spans="1:5" s="52" customFormat="1" ht="18" customHeight="1" x14ac:dyDescent="0.35">
      <c r="A21" s="42">
        <v>2029</v>
      </c>
      <c r="B21" s="43">
        <v>3915501.1115030171</v>
      </c>
      <c r="C21" s="44">
        <v>2.1743693428642796E-2</v>
      </c>
      <c r="D21" s="45">
        <v>-3.3764706646217668E-3</v>
      </c>
      <c r="E21" s="46">
        <v>-13265.364755235612</v>
      </c>
    </row>
    <row r="22" spans="1:5" s="52" customFormat="1" ht="18" customHeight="1" x14ac:dyDescent="0.35">
      <c r="A22" s="42">
        <v>2030</v>
      </c>
      <c r="B22" s="43">
        <v>4000221.6069778935</v>
      </c>
      <c r="C22" s="44">
        <v>2.1637203786249337E-2</v>
      </c>
      <c r="D22" s="45">
        <v>-3.6208441206212472E-3</v>
      </c>
      <c r="E22" s="46">
        <v>-14536.814425854478</v>
      </c>
    </row>
    <row r="23" spans="1:5" s="52" customFormat="1" ht="18" customHeight="1" x14ac:dyDescent="0.35">
      <c r="A23" s="42">
        <v>2031</v>
      </c>
      <c r="B23" s="43">
        <v>4086754.4796761987</v>
      </c>
      <c r="C23" s="44">
        <v>2.1632019722947149E-2</v>
      </c>
      <c r="D23" s="45">
        <v>-3.7713881292731344E-3</v>
      </c>
      <c r="E23" s="46">
        <v>-15471.084797456861</v>
      </c>
    </row>
    <row r="24" spans="1:5" s="52" customFormat="1" ht="18" customHeight="1" x14ac:dyDescent="0.35">
      <c r="A24" s="42">
        <v>2032</v>
      </c>
      <c r="B24" s="43">
        <v>4175252.7045528004</v>
      </c>
      <c r="C24" s="44">
        <v>2.1654891507848495E-2</v>
      </c>
      <c r="D24" s="45">
        <v>-3.9620416070782483E-3</v>
      </c>
      <c r="E24" s="46">
        <v>-16608.327821356244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250</v>
      </c>
      <c r="B26" s="3"/>
      <c r="C26" s="3"/>
    </row>
    <row r="27" spans="1:5" ht="21.75" customHeight="1" x14ac:dyDescent="0.35">
      <c r="A27" s="71" t="s">
        <v>251</v>
      </c>
      <c r="B27" s="3"/>
      <c r="C27" s="3"/>
    </row>
    <row r="28" spans="1:5" ht="21.75" customHeight="1" x14ac:dyDescent="0.35">
      <c r="A28" s="29"/>
      <c r="B28" s="3"/>
      <c r="C28" s="3"/>
    </row>
    <row r="29" spans="1:5" ht="21.75" customHeight="1" x14ac:dyDescent="0.35">
      <c r="A29" s="3"/>
      <c r="B29" s="18"/>
      <c r="C29" s="18"/>
    </row>
    <row r="30" spans="1:5" ht="21.75" customHeight="1" x14ac:dyDescent="0.35">
      <c r="A30" s="244" t="str">
        <f>Headings!F33</f>
        <v>Page 33</v>
      </c>
      <c r="B30" s="247"/>
      <c r="C30" s="247"/>
      <c r="D30" s="247"/>
      <c r="E30" s="246"/>
    </row>
    <row r="34" spans="1:2" ht="21.75" customHeight="1" x14ac:dyDescent="0.35"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Headings!E34</f>
        <v>August 2023 AFIS Lid Lift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18528341</v>
      </c>
      <c r="C5" s="73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18945323</v>
      </c>
      <c r="C6" s="44">
        <v>2.2505090984670462E-2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19590685</v>
      </c>
      <c r="C7" s="44">
        <v>3.4064449574177313E-2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20234950</v>
      </c>
      <c r="C8" s="44">
        <v>3.2886292643672155E-2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21022256</v>
      </c>
      <c r="C9" s="44">
        <v>3.8908225619534553E-2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22120820</v>
      </c>
      <c r="C10" s="55">
        <v>5.225718876223362E-2</v>
      </c>
      <c r="D10" s="5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21170033</v>
      </c>
      <c r="C11" s="55">
        <v>-4.2981544083808831E-2</v>
      </c>
      <c r="D11" s="5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21767616</v>
      </c>
      <c r="C12" s="55">
        <v>2.8227778388441704E-2</v>
      </c>
      <c r="D12" s="5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22359967</v>
      </c>
      <c r="C13" s="55">
        <v>2.7212488496673126E-2</v>
      </c>
      <c r="D13" s="5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22930967</v>
      </c>
      <c r="C14" s="55">
        <v>2.5536710318043054E-2</v>
      </c>
      <c r="D14" s="5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23504071</v>
      </c>
      <c r="C15" s="56">
        <v>2.4992578812746968E-2</v>
      </c>
      <c r="D15" s="56">
        <v>0</v>
      </c>
      <c r="E15" s="67">
        <v>0</v>
      </c>
    </row>
    <row r="16" spans="1:5" s="52" customFormat="1" ht="18" customHeight="1" thickTop="1" x14ac:dyDescent="0.35">
      <c r="A16" s="42">
        <v>2024</v>
      </c>
      <c r="B16" s="43">
        <v>24001062.251302637</v>
      </c>
      <c r="C16" s="55">
        <v>2.11449008685618E-2</v>
      </c>
      <c r="D16" s="55">
        <v>-1.6808898436049269E-4</v>
      </c>
      <c r="E16" s="46">
        <v>-4034.9924151711166</v>
      </c>
    </row>
    <row r="17" spans="1:5" ht="18" customHeight="1" x14ac:dyDescent="0.35">
      <c r="A17" s="42">
        <v>2025</v>
      </c>
      <c r="B17" s="84" t="s">
        <v>79</v>
      </c>
      <c r="C17" s="85" t="s">
        <v>79</v>
      </c>
      <c r="D17" s="85" t="s">
        <v>79</v>
      </c>
      <c r="E17" s="75" t="s">
        <v>79</v>
      </c>
    </row>
    <row r="18" spans="1:5" s="127" customFormat="1" ht="18" customHeight="1" x14ac:dyDescent="0.35">
      <c r="A18" s="42">
        <v>2026</v>
      </c>
      <c r="B18" s="43" t="s">
        <v>79</v>
      </c>
      <c r="C18" s="44" t="s">
        <v>79</v>
      </c>
      <c r="D18" s="74" t="s">
        <v>79</v>
      </c>
      <c r="E18" s="46" t="s">
        <v>79</v>
      </c>
    </row>
    <row r="19" spans="1:5" s="147" customFormat="1" ht="18" customHeight="1" x14ac:dyDescent="0.35">
      <c r="A19" s="42">
        <v>2027</v>
      </c>
      <c r="B19" s="43" t="s">
        <v>79</v>
      </c>
      <c r="C19" s="44" t="s">
        <v>79</v>
      </c>
      <c r="D19" s="45" t="s">
        <v>79</v>
      </c>
      <c r="E19" s="46" t="s">
        <v>79</v>
      </c>
    </row>
    <row r="20" spans="1:5" s="149" customFormat="1" ht="18" customHeight="1" x14ac:dyDescent="0.35">
      <c r="A20" s="42">
        <v>2028</v>
      </c>
      <c r="B20" s="43" t="s">
        <v>79</v>
      </c>
      <c r="C20" s="44" t="s">
        <v>79</v>
      </c>
      <c r="D20" s="45" t="s">
        <v>79</v>
      </c>
      <c r="E20" s="46" t="s">
        <v>79</v>
      </c>
    </row>
    <row r="21" spans="1:5" s="160" customFormat="1" ht="18" customHeight="1" x14ac:dyDescent="0.35">
      <c r="A21" s="42">
        <v>2029</v>
      </c>
      <c r="B21" s="43" t="s">
        <v>79</v>
      </c>
      <c r="C21" s="44" t="s">
        <v>79</v>
      </c>
      <c r="D21" s="45" t="s">
        <v>79</v>
      </c>
      <c r="E21" s="46" t="s">
        <v>79</v>
      </c>
    </row>
    <row r="22" spans="1:5" s="163" customFormat="1" ht="18" customHeight="1" x14ac:dyDescent="0.35">
      <c r="A22" s="42">
        <v>2030</v>
      </c>
      <c r="B22" s="43" t="s">
        <v>79</v>
      </c>
      <c r="C22" s="44" t="s">
        <v>79</v>
      </c>
      <c r="D22" s="45" t="s">
        <v>79</v>
      </c>
      <c r="E22" s="46" t="s">
        <v>79</v>
      </c>
    </row>
    <row r="23" spans="1:5" s="163" customFormat="1" ht="18" customHeight="1" x14ac:dyDescent="0.35">
      <c r="A23" s="42">
        <v>2031</v>
      </c>
      <c r="B23" s="43" t="s">
        <v>79</v>
      </c>
      <c r="C23" s="44" t="s">
        <v>79</v>
      </c>
      <c r="D23" s="45" t="s">
        <v>79</v>
      </c>
      <c r="E23" s="46" t="s">
        <v>79</v>
      </c>
    </row>
    <row r="24" spans="1:5" s="163" customFormat="1" ht="18" customHeight="1" x14ac:dyDescent="0.35">
      <c r="A24" s="42">
        <v>2032</v>
      </c>
      <c r="B24" s="43" t="s">
        <v>79</v>
      </c>
      <c r="C24" s="44" t="s">
        <v>79</v>
      </c>
      <c r="D24" s="45" t="s">
        <v>79</v>
      </c>
      <c r="E24" s="46" t="s">
        <v>79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250</v>
      </c>
      <c r="B26" s="3"/>
      <c r="C26" s="3"/>
    </row>
    <row r="27" spans="1:5" ht="21.75" customHeight="1" x14ac:dyDescent="0.35">
      <c r="A27" s="71" t="s">
        <v>251</v>
      </c>
      <c r="B27" s="3"/>
      <c r="C27" s="3"/>
    </row>
    <row r="28" spans="1:5" ht="21.75" customHeight="1" x14ac:dyDescent="0.35">
      <c r="A28" s="29" t="s">
        <v>191</v>
      </c>
      <c r="B28" s="18"/>
      <c r="C28" s="18"/>
    </row>
    <row r="29" spans="1:5" ht="21.75" customHeight="1" x14ac:dyDescent="0.35">
      <c r="A29" s="71"/>
      <c r="B29" s="18"/>
      <c r="C29" s="18"/>
    </row>
    <row r="30" spans="1:5" ht="21.75" customHeight="1" x14ac:dyDescent="0.35">
      <c r="A30" s="244" t="str">
        <f>Headings!F34</f>
        <v>Page 34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Headings!E35</f>
        <v>August 2023 Parks Lid Lift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2014</v>
      </c>
      <c r="B5" s="38">
        <v>63633007.528015107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2015</v>
      </c>
      <c r="B6" s="43">
        <v>65762804</v>
      </c>
      <c r="C6" s="45">
        <v>3.3469995442966027E-2</v>
      </c>
      <c r="D6" s="45">
        <v>0</v>
      </c>
      <c r="E6" s="46">
        <v>0</v>
      </c>
    </row>
    <row r="7" spans="1:5" s="52" customFormat="1" ht="18" customHeight="1" x14ac:dyDescent="0.35">
      <c r="A7" s="42">
        <v>2016</v>
      </c>
      <c r="B7" s="43">
        <v>67925490</v>
      </c>
      <c r="C7" s="45">
        <v>3.2886158564650048E-2</v>
      </c>
      <c r="D7" s="45">
        <v>0</v>
      </c>
      <c r="E7" s="46">
        <v>0</v>
      </c>
    </row>
    <row r="8" spans="1:5" s="52" customFormat="1" ht="18" customHeight="1" x14ac:dyDescent="0.35">
      <c r="A8" s="42">
        <v>2017</v>
      </c>
      <c r="B8" s="43">
        <v>70568324</v>
      </c>
      <c r="C8" s="45">
        <v>3.8907838574296694E-2</v>
      </c>
      <c r="D8" s="45">
        <v>0</v>
      </c>
      <c r="E8" s="46">
        <v>0</v>
      </c>
    </row>
    <row r="9" spans="1:5" s="52" customFormat="1" ht="18" customHeight="1" x14ac:dyDescent="0.35">
      <c r="A9" s="42">
        <v>2018</v>
      </c>
      <c r="B9" s="43">
        <v>74256788</v>
      </c>
      <c r="C9" s="45">
        <v>5.2267983578581312E-2</v>
      </c>
      <c r="D9" s="45">
        <v>0</v>
      </c>
      <c r="E9" s="46">
        <v>0</v>
      </c>
    </row>
    <row r="10" spans="1:5" s="52" customFormat="1" ht="18" customHeight="1" x14ac:dyDescent="0.35">
      <c r="A10" s="42">
        <v>2019</v>
      </c>
      <c r="B10" s="43">
        <v>78148624</v>
      </c>
      <c r="C10" s="45">
        <v>5.2410508248754262E-2</v>
      </c>
      <c r="D10" s="55">
        <v>0</v>
      </c>
      <c r="E10" s="46">
        <v>0</v>
      </c>
    </row>
    <row r="11" spans="1:5" s="52" customFormat="1" ht="18" customHeight="1" x14ac:dyDescent="0.35">
      <c r="A11" s="42">
        <v>2020</v>
      </c>
      <c r="B11" s="43">
        <v>116827149</v>
      </c>
      <c r="C11" s="45">
        <v>0.4949354578527192</v>
      </c>
      <c r="D11" s="55">
        <v>0</v>
      </c>
      <c r="E11" s="46">
        <v>0</v>
      </c>
    </row>
    <row r="12" spans="1:5" s="52" customFormat="1" ht="18" customHeight="1" x14ac:dyDescent="0.35">
      <c r="A12" s="42">
        <v>2021</v>
      </c>
      <c r="B12" s="43">
        <v>121752034</v>
      </c>
      <c r="C12" s="45">
        <v>4.2155312717594429E-2</v>
      </c>
      <c r="D12" s="55">
        <v>0</v>
      </c>
      <c r="E12" s="46">
        <v>0</v>
      </c>
    </row>
    <row r="13" spans="1:5" s="52" customFormat="1" ht="18" customHeight="1" x14ac:dyDescent="0.35">
      <c r="A13" s="42">
        <v>2022</v>
      </c>
      <c r="B13" s="43">
        <v>133027376</v>
      </c>
      <c r="C13" s="45">
        <v>9.260906474876629E-2</v>
      </c>
      <c r="D13" s="55">
        <v>0</v>
      </c>
      <c r="E13" s="46">
        <v>0</v>
      </c>
    </row>
    <row r="14" spans="1:5" s="52" customFormat="1" ht="18" customHeight="1" thickBot="1" x14ac:dyDescent="0.4">
      <c r="A14" s="47">
        <v>2023</v>
      </c>
      <c r="B14" s="48">
        <v>149482910</v>
      </c>
      <c r="C14" s="54">
        <v>0.12370035773689159</v>
      </c>
      <c r="D14" s="56">
        <v>0</v>
      </c>
      <c r="E14" s="67">
        <v>0</v>
      </c>
    </row>
    <row r="15" spans="1:5" s="52" customFormat="1" ht="18" customHeight="1" thickTop="1" x14ac:dyDescent="0.35">
      <c r="A15" s="42">
        <v>2024</v>
      </c>
      <c r="B15" s="43">
        <v>159762469.68797809</v>
      </c>
      <c r="C15" s="45">
        <v>6.8767457684481004E-2</v>
      </c>
      <c r="D15" s="55">
        <v>-1.6146851005016671E-4</v>
      </c>
      <c r="E15" s="46">
        <v>-25800.773954987526</v>
      </c>
    </row>
    <row r="16" spans="1:5" ht="18" customHeight="1" x14ac:dyDescent="0.35">
      <c r="A16" s="42">
        <v>2025</v>
      </c>
      <c r="B16" s="43">
        <v>168548865.24606889</v>
      </c>
      <c r="C16" s="45">
        <v>5.4996618262417751E-2</v>
      </c>
      <c r="D16" s="55">
        <v>4.7870719679059537E-3</v>
      </c>
      <c r="E16" s="46">
        <v>803011.4743231833</v>
      </c>
    </row>
    <row r="17" spans="1:5" s="127" customFormat="1" ht="18" customHeight="1" x14ac:dyDescent="0.35">
      <c r="A17" s="42">
        <v>2026</v>
      </c>
      <c r="B17" s="43" t="s">
        <v>79</v>
      </c>
      <c r="C17" s="44" t="s">
        <v>79</v>
      </c>
      <c r="D17" s="45" t="s">
        <v>79</v>
      </c>
      <c r="E17" s="46" t="s">
        <v>79</v>
      </c>
    </row>
    <row r="18" spans="1:5" s="147" customFormat="1" ht="18" customHeight="1" x14ac:dyDescent="0.35">
      <c r="A18" s="42">
        <v>2027</v>
      </c>
      <c r="B18" s="43" t="s">
        <v>79</v>
      </c>
      <c r="C18" s="44" t="s">
        <v>79</v>
      </c>
      <c r="D18" s="45" t="s">
        <v>79</v>
      </c>
      <c r="E18" s="46" t="s">
        <v>79</v>
      </c>
    </row>
    <row r="19" spans="1:5" s="149" customFormat="1" ht="18" customHeight="1" x14ac:dyDescent="0.35">
      <c r="A19" s="42">
        <v>2028</v>
      </c>
      <c r="B19" s="43" t="s">
        <v>79</v>
      </c>
      <c r="C19" s="44" t="s">
        <v>79</v>
      </c>
      <c r="D19" s="45" t="s">
        <v>79</v>
      </c>
      <c r="E19" s="46" t="s">
        <v>79</v>
      </c>
    </row>
    <row r="20" spans="1:5" s="160" customFormat="1" ht="18" customHeight="1" x14ac:dyDescent="0.35">
      <c r="A20" s="42">
        <v>2029</v>
      </c>
      <c r="B20" s="43" t="s">
        <v>79</v>
      </c>
      <c r="C20" s="44" t="s">
        <v>79</v>
      </c>
      <c r="D20" s="45" t="s">
        <v>79</v>
      </c>
      <c r="E20" s="46" t="s">
        <v>79</v>
      </c>
    </row>
    <row r="21" spans="1:5" s="163" customFormat="1" ht="18" customHeight="1" x14ac:dyDescent="0.35">
      <c r="A21" s="42">
        <v>2030</v>
      </c>
      <c r="B21" s="43" t="s">
        <v>79</v>
      </c>
      <c r="C21" s="44" t="s">
        <v>79</v>
      </c>
      <c r="D21" s="45" t="s">
        <v>79</v>
      </c>
      <c r="E21" s="46" t="s">
        <v>79</v>
      </c>
    </row>
    <row r="22" spans="1:5" s="163" customFormat="1" ht="18" customHeight="1" x14ac:dyDescent="0.35">
      <c r="A22" s="42">
        <v>2031</v>
      </c>
      <c r="B22" s="43" t="s">
        <v>79</v>
      </c>
      <c r="C22" s="44" t="s">
        <v>79</v>
      </c>
      <c r="D22" s="45" t="s">
        <v>79</v>
      </c>
      <c r="E22" s="46" t="s">
        <v>79</v>
      </c>
    </row>
    <row r="23" spans="1:5" s="163" customFormat="1" ht="18" customHeight="1" x14ac:dyDescent="0.35">
      <c r="A23" s="42">
        <v>2032</v>
      </c>
      <c r="B23" s="43" t="s">
        <v>79</v>
      </c>
      <c r="C23" s="44" t="s">
        <v>79</v>
      </c>
      <c r="D23" s="45" t="s">
        <v>79</v>
      </c>
      <c r="E23" s="46" t="s">
        <v>79</v>
      </c>
    </row>
    <row r="24" spans="1:5" ht="21.75" customHeight="1" x14ac:dyDescent="0.35">
      <c r="A24" s="24" t="s">
        <v>4</v>
      </c>
      <c r="B24" s="3"/>
      <c r="C24" s="3"/>
    </row>
    <row r="25" spans="1:5" ht="21.75" customHeight="1" x14ac:dyDescent="0.35">
      <c r="A25" s="29" t="s">
        <v>113</v>
      </c>
      <c r="B25" s="3"/>
      <c r="C25" s="3"/>
    </row>
    <row r="26" spans="1:5" ht="21.75" customHeight="1" x14ac:dyDescent="0.35">
      <c r="A26" s="29" t="s">
        <v>272</v>
      </c>
      <c r="B26" s="3"/>
      <c r="C26" s="3"/>
    </row>
    <row r="27" spans="1:5" ht="21.75" customHeight="1" x14ac:dyDescent="0.35">
      <c r="A27" s="29" t="s">
        <v>229</v>
      </c>
      <c r="B27" s="18"/>
      <c r="C27" s="18"/>
    </row>
    <row r="28" spans="1:5" ht="21.75" customHeight="1" x14ac:dyDescent="0.35">
      <c r="A28" s="29" t="s">
        <v>273</v>
      </c>
      <c r="B28" s="18"/>
      <c r="C28" s="18"/>
    </row>
    <row r="29" spans="1:5" ht="21.75" customHeight="1" x14ac:dyDescent="0.35">
      <c r="A29" s="29"/>
    </row>
    <row r="30" spans="1:5" ht="21.75" customHeight="1" x14ac:dyDescent="0.35">
      <c r="A30" s="244" t="str">
        <f>Headings!F35</f>
        <v>Page 35</v>
      </c>
      <c r="B30" s="247"/>
      <c r="C30" s="247"/>
      <c r="D30" s="247"/>
      <c r="E30" s="246"/>
    </row>
    <row r="32" spans="1:5" ht="21.75" customHeight="1" x14ac:dyDescent="0.35">
      <c r="B32" s="6"/>
    </row>
    <row r="33" spans="1:2" ht="21.75" customHeight="1" x14ac:dyDescent="0.35">
      <c r="B33" s="6"/>
    </row>
    <row r="34" spans="1:2" ht="21.75" customHeight="1" x14ac:dyDescent="0.35">
      <c r="A34" s="5"/>
      <c r="B34" s="6"/>
    </row>
    <row r="35" spans="1:2" ht="21.75" customHeight="1" x14ac:dyDescent="0.35">
      <c r="A35" s="5"/>
      <c r="B35" s="5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Headings!E36</f>
        <v>August 2023 Veterans, Seniors, and Human Services Lid Lift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16409992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16774932</v>
      </c>
      <c r="C6" s="45">
        <v>2.2238889574108356E-2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17350514</v>
      </c>
      <c r="C7" s="45">
        <v>3.431203178647757E-2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17918894</v>
      </c>
      <c r="C8" s="45">
        <v>3.2758683690869317E-2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18616034</v>
      </c>
      <c r="C9" s="45">
        <v>3.8905302972382039E-2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53265713</v>
      </c>
      <c r="C10" s="45">
        <v>1.861281463065656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56301126</v>
      </c>
      <c r="C11" s="45">
        <v>5.6986245542230973E-2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59351012</v>
      </c>
      <c r="C12" s="45">
        <v>5.4170959209590253E-2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62489739</v>
      </c>
      <c r="C13" s="45">
        <v>5.2884136162665518E-2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65561587</v>
      </c>
      <c r="C14" s="45">
        <v>4.91576385044592E-2</v>
      </c>
      <c r="D14" s="45">
        <v>0</v>
      </c>
      <c r="E14" s="46">
        <v>0</v>
      </c>
    </row>
    <row r="15" spans="1:5" s="52" customFormat="1" ht="18" customHeight="1" thickBot="1" x14ac:dyDescent="0.4">
      <c r="A15" s="42">
        <v>2023</v>
      </c>
      <c r="B15" s="43">
        <v>68708783</v>
      </c>
      <c r="C15" s="45">
        <v>4.8003657995649096E-2</v>
      </c>
      <c r="D15" s="45">
        <v>0</v>
      </c>
      <c r="E15" s="46">
        <v>0</v>
      </c>
    </row>
    <row r="16" spans="1:5" s="52" customFormat="1" ht="18" customHeight="1" thickTop="1" x14ac:dyDescent="0.35">
      <c r="A16" s="207">
        <v>2024</v>
      </c>
      <c r="B16" s="209">
        <v>81716706.027000785</v>
      </c>
      <c r="C16" s="210">
        <v>0.18931965403900097</v>
      </c>
      <c r="D16" s="210">
        <v>1.0849220680591909E-2</v>
      </c>
      <c r="E16" s="220">
        <v>877047.29730224609</v>
      </c>
    </row>
    <row r="17" spans="1:9" ht="18" customHeight="1" x14ac:dyDescent="0.35">
      <c r="A17" s="42">
        <v>2025</v>
      </c>
      <c r="B17" s="43">
        <v>85518153.258348182</v>
      </c>
      <c r="C17" s="45">
        <v>4.6519829495957898E-2</v>
      </c>
      <c r="D17" s="45">
        <v>1.0726816174096765E-2</v>
      </c>
      <c r="E17" s="46">
        <v>907601.83154428005</v>
      </c>
      <c r="G17" s="163"/>
    </row>
    <row r="18" spans="1:9" s="127" customFormat="1" ht="18" customHeight="1" x14ac:dyDescent="0.35">
      <c r="A18" s="42">
        <v>2026</v>
      </c>
      <c r="B18" s="43">
        <v>89526543.465354756</v>
      </c>
      <c r="C18" s="45">
        <v>4.6871805041174497E-2</v>
      </c>
      <c r="D18" s="45">
        <v>1.0610175785110698E-2</v>
      </c>
      <c r="E18" s="46">
        <v>939919.65088103712</v>
      </c>
      <c r="G18" s="163"/>
    </row>
    <row r="19" spans="1:9" s="147" customFormat="1" ht="18" customHeight="1" x14ac:dyDescent="0.35">
      <c r="A19" s="42">
        <v>2027</v>
      </c>
      <c r="B19" s="43">
        <v>93724278.170140877</v>
      </c>
      <c r="C19" s="45">
        <v>4.6888157883707038E-2</v>
      </c>
      <c r="D19" s="45">
        <v>1.0486618810744419E-2</v>
      </c>
      <c r="E19" s="46">
        <v>972650.95864324272</v>
      </c>
    </row>
    <row r="20" spans="1:9" s="149" customFormat="1" ht="18" customHeight="1" x14ac:dyDescent="0.35">
      <c r="A20" s="42">
        <v>2028</v>
      </c>
      <c r="B20" s="43">
        <v>98117055.110002995</v>
      </c>
      <c r="C20" s="45">
        <v>4.6869146667502193E-2</v>
      </c>
      <c r="D20" s="45">
        <v>1.0316525415689615E-2</v>
      </c>
      <c r="E20" s="46">
        <v>1001891.0581893921</v>
      </c>
    </row>
    <row r="21" spans="1:9" s="160" customFormat="1" ht="18" customHeight="1" x14ac:dyDescent="0.35">
      <c r="A21" s="42">
        <v>2029</v>
      </c>
      <c r="B21" s="43">
        <v>102709252.53394347</v>
      </c>
      <c r="C21" s="45">
        <v>4.6803253713556536E-2</v>
      </c>
      <c r="D21" s="45">
        <v>1.0109122718364283E-2</v>
      </c>
      <c r="E21" s="46">
        <v>1027909.178151831</v>
      </c>
    </row>
    <row r="22" spans="1:9" s="163" customFormat="1" ht="18" customHeight="1" x14ac:dyDescent="0.35">
      <c r="A22" s="42">
        <v>2030</v>
      </c>
      <c r="B22" s="84" t="s">
        <v>79</v>
      </c>
      <c r="C22" s="84" t="s">
        <v>79</v>
      </c>
      <c r="D22" s="74" t="s">
        <v>79</v>
      </c>
      <c r="E22" s="75" t="s">
        <v>79</v>
      </c>
    </row>
    <row r="23" spans="1:9" s="163" customFormat="1" ht="18" customHeight="1" x14ac:dyDescent="0.35">
      <c r="A23" s="42">
        <v>2031</v>
      </c>
      <c r="B23" s="84" t="s">
        <v>79</v>
      </c>
      <c r="C23" s="84" t="s">
        <v>79</v>
      </c>
      <c r="D23" s="74" t="s">
        <v>79</v>
      </c>
      <c r="E23" s="75" t="s">
        <v>79</v>
      </c>
    </row>
    <row r="24" spans="1:9" s="163" customFormat="1" ht="18" customHeight="1" x14ac:dyDescent="0.35">
      <c r="A24" s="42">
        <v>2032</v>
      </c>
      <c r="B24" s="84" t="s">
        <v>79</v>
      </c>
      <c r="C24" s="84" t="s">
        <v>79</v>
      </c>
      <c r="D24" s="74" t="s">
        <v>79</v>
      </c>
      <c r="E24" s="75" t="s">
        <v>79</v>
      </c>
    </row>
    <row r="25" spans="1:9" ht="21.75" customHeight="1" x14ac:dyDescent="0.35">
      <c r="A25" s="24" t="s">
        <v>4</v>
      </c>
      <c r="B25" s="3"/>
      <c r="C25" s="3"/>
    </row>
    <row r="26" spans="1:9" ht="21.75" customHeight="1" x14ac:dyDescent="0.35">
      <c r="A26" s="29" t="s">
        <v>113</v>
      </c>
      <c r="B26" s="3"/>
      <c r="C26" s="3"/>
      <c r="I26" s="29"/>
    </row>
    <row r="27" spans="1:9" ht="21.75" customHeight="1" x14ac:dyDescent="0.35">
      <c r="A27" s="29" t="s">
        <v>263</v>
      </c>
      <c r="B27" s="3"/>
      <c r="C27" s="3"/>
      <c r="I27" s="163"/>
    </row>
    <row r="28" spans="1:9" ht="21.75" customHeight="1" x14ac:dyDescent="0.35">
      <c r="A28" s="29" t="s">
        <v>286</v>
      </c>
      <c r="B28" s="18"/>
      <c r="C28" s="18"/>
    </row>
    <row r="29" spans="1:9" ht="21.75" customHeight="1" x14ac:dyDescent="0.35">
      <c r="A29" s="29" t="s">
        <v>287</v>
      </c>
      <c r="B29" s="18"/>
      <c r="C29" s="18"/>
    </row>
    <row r="30" spans="1:9" ht="21.75" customHeight="1" x14ac:dyDescent="0.35">
      <c r="A30" s="244" t="str">
        <f>Headings!F36</f>
        <v>Page 36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88" customWidth="1"/>
    <col min="2" max="2" width="20.7265625" style="88" customWidth="1"/>
    <col min="3" max="3" width="10.7265625" style="88" customWidth="1"/>
    <col min="4" max="5" width="17.7265625" style="89" customWidth="1"/>
    <col min="6" max="16384" width="10.7265625" style="89"/>
  </cols>
  <sheetData>
    <row r="1" spans="1:7" ht="23.4" x14ac:dyDescent="0.35">
      <c r="A1" s="245" t="str">
        <f>+Headings!E37</f>
        <v>August 2023 PSERN Forecast</v>
      </c>
      <c r="B1" s="246"/>
      <c r="C1" s="246"/>
      <c r="D1" s="246"/>
      <c r="E1" s="246"/>
    </row>
    <row r="2" spans="1:7" ht="21.75" customHeight="1" x14ac:dyDescent="0.35">
      <c r="A2" s="245" t="s">
        <v>85</v>
      </c>
      <c r="B2" s="246"/>
      <c r="C2" s="246"/>
      <c r="D2" s="246"/>
      <c r="E2" s="246"/>
    </row>
    <row r="3" spans="1:7" ht="21.75" customHeight="1" x14ac:dyDescent="0.35">
      <c r="A3" s="245"/>
      <c r="B3" s="246"/>
      <c r="C3" s="246"/>
      <c r="D3" s="246"/>
      <c r="E3" s="246"/>
    </row>
    <row r="4" spans="1:7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7" s="52" customFormat="1" ht="18" customHeight="1" x14ac:dyDescent="0.35">
      <c r="A5" s="37">
        <v>2013</v>
      </c>
      <c r="B5" s="38" t="s">
        <v>79</v>
      </c>
      <c r="C5" s="39" t="s">
        <v>79</v>
      </c>
      <c r="D5" s="50" t="s">
        <v>79</v>
      </c>
      <c r="E5" s="41" t="s">
        <v>79</v>
      </c>
    </row>
    <row r="6" spans="1:7" s="52" customFormat="1" ht="18" customHeight="1" x14ac:dyDescent="0.35">
      <c r="A6" s="42">
        <v>2014</v>
      </c>
      <c r="B6" s="43" t="s">
        <v>79</v>
      </c>
      <c r="C6" s="44" t="s">
        <v>79</v>
      </c>
      <c r="D6" s="45" t="s">
        <v>79</v>
      </c>
      <c r="E6" s="46" t="s">
        <v>79</v>
      </c>
      <c r="F6" s="57"/>
      <c r="G6" s="70"/>
    </row>
    <row r="7" spans="1:7" s="52" customFormat="1" ht="18" customHeight="1" x14ac:dyDescent="0.35">
      <c r="A7" s="42">
        <v>2015</v>
      </c>
      <c r="B7" s="43" t="s">
        <v>79</v>
      </c>
      <c r="C7" s="44" t="s">
        <v>79</v>
      </c>
      <c r="D7" s="45" t="s">
        <v>79</v>
      </c>
      <c r="E7" s="46" t="s">
        <v>79</v>
      </c>
    </row>
    <row r="8" spans="1:7" s="52" customFormat="1" ht="18" customHeight="1" x14ac:dyDescent="0.35">
      <c r="A8" s="42">
        <v>2016</v>
      </c>
      <c r="B8" s="43">
        <v>29727603</v>
      </c>
      <c r="C8" s="55" t="s">
        <v>79</v>
      </c>
      <c r="D8" s="45">
        <v>0</v>
      </c>
      <c r="E8" s="46">
        <v>0</v>
      </c>
    </row>
    <row r="9" spans="1:7" s="52" customFormat="1" ht="18" customHeight="1" x14ac:dyDescent="0.35">
      <c r="A9" s="42">
        <v>2017</v>
      </c>
      <c r="B9" s="43">
        <v>30601830</v>
      </c>
      <c r="C9" s="45">
        <v>2.9407920981721958E-2</v>
      </c>
      <c r="D9" s="45">
        <v>0</v>
      </c>
      <c r="E9" s="46">
        <v>0</v>
      </c>
    </row>
    <row r="10" spans="1:7" s="52" customFormat="1" ht="18" customHeight="1" x14ac:dyDescent="0.35">
      <c r="A10" s="42">
        <v>2018</v>
      </c>
      <c r="B10" s="43">
        <v>31588828</v>
      </c>
      <c r="C10" s="45">
        <v>3.2252907750941695E-2</v>
      </c>
      <c r="D10" s="45">
        <v>0</v>
      </c>
      <c r="E10" s="46">
        <v>0</v>
      </c>
    </row>
    <row r="11" spans="1:7" s="52" customFormat="1" ht="18" customHeight="1" x14ac:dyDescent="0.35">
      <c r="A11" s="42">
        <v>2019</v>
      </c>
      <c r="B11" s="43">
        <v>32612888</v>
      </c>
      <c r="C11" s="45">
        <v>3.2418423374238614E-2</v>
      </c>
      <c r="D11" s="45">
        <v>0</v>
      </c>
      <c r="E11" s="46">
        <v>0</v>
      </c>
    </row>
    <row r="12" spans="1:7" s="52" customFormat="1" ht="18" customHeight="1" x14ac:dyDescent="0.35">
      <c r="A12" s="42">
        <v>2020</v>
      </c>
      <c r="B12" s="43">
        <v>33533496</v>
      </c>
      <c r="C12" s="45">
        <v>2.8228349479506365E-2</v>
      </c>
      <c r="D12" s="45">
        <v>0</v>
      </c>
      <c r="E12" s="46">
        <v>0</v>
      </c>
    </row>
    <row r="13" spans="1:7" s="52" customFormat="1" ht="18" customHeight="1" x14ac:dyDescent="0.35">
      <c r="A13" s="42">
        <v>2021</v>
      </c>
      <c r="B13" s="43">
        <v>34446316</v>
      </c>
      <c r="C13" s="45">
        <v>2.7221140318921755E-2</v>
      </c>
      <c r="D13" s="45">
        <v>0</v>
      </c>
      <c r="E13" s="46">
        <v>0</v>
      </c>
    </row>
    <row r="14" spans="1:7" s="52" customFormat="1" ht="18" customHeight="1" x14ac:dyDescent="0.35">
      <c r="A14" s="42">
        <v>2022</v>
      </c>
      <c r="B14" s="43">
        <v>35325956</v>
      </c>
      <c r="C14" s="45">
        <v>2.5536547943182164E-2</v>
      </c>
      <c r="D14" s="45">
        <v>0</v>
      </c>
      <c r="E14" s="46">
        <v>0</v>
      </c>
    </row>
    <row r="15" spans="1:7" s="52" customFormat="1" ht="18" customHeight="1" thickBot="1" x14ac:dyDescent="0.4">
      <c r="A15" s="47">
        <v>2023</v>
      </c>
      <c r="B15" s="48">
        <v>36208984</v>
      </c>
      <c r="C15" s="54">
        <v>2.4996577587312885E-2</v>
      </c>
      <c r="D15" s="54">
        <v>0</v>
      </c>
      <c r="E15" s="76">
        <v>0</v>
      </c>
    </row>
    <row r="16" spans="1:7" s="52" customFormat="1" ht="18" customHeight="1" thickTop="1" x14ac:dyDescent="0.35">
      <c r="A16" s="42">
        <v>2024</v>
      </c>
      <c r="B16" s="43">
        <v>36974522.215344138</v>
      </c>
      <c r="C16" s="45">
        <v>2.1142217504477312E-2</v>
      </c>
      <c r="D16" s="45">
        <v>-1.6812237332908264E-4</v>
      </c>
      <c r="E16" s="46">
        <v>-6217.2896930500865</v>
      </c>
    </row>
    <row r="17" spans="1:5" ht="18" customHeight="1" x14ac:dyDescent="0.35">
      <c r="A17" s="42">
        <v>2025</v>
      </c>
      <c r="B17" s="84" t="s">
        <v>79</v>
      </c>
      <c r="C17" s="74" t="s">
        <v>79</v>
      </c>
      <c r="D17" s="74" t="s">
        <v>79</v>
      </c>
      <c r="E17" s="75" t="s">
        <v>79</v>
      </c>
    </row>
    <row r="18" spans="1:5" s="127" customFormat="1" ht="18" customHeight="1" x14ac:dyDescent="0.35">
      <c r="A18" s="42">
        <v>2026</v>
      </c>
      <c r="B18" s="84" t="s">
        <v>79</v>
      </c>
      <c r="C18" s="74" t="s">
        <v>79</v>
      </c>
      <c r="D18" s="74" t="s">
        <v>79</v>
      </c>
      <c r="E18" s="75" t="s">
        <v>79</v>
      </c>
    </row>
    <row r="19" spans="1:5" s="147" customFormat="1" ht="18" customHeight="1" x14ac:dyDescent="0.35">
      <c r="A19" s="42">
        <v>2027</v>
      </c>
      <c r="B19" s="84" t="s">
        <v>79</v>
      </c>
      <c r="C19" s="74" t="s">
        <v>79</v>
      </c>
      <c r="D19" s="74" t="s">
        <v>79</v>
      </c>
      <c r="E19" s="75" t="s">
        <v>79</v>
      </c>
    </row>
    <row r="20" spans="1:5" s="149" customFormat="1" ht="18" customHeight="1" x14ac:dyDescent="0.35">
      <c r="A20" s="42">
        <v>2028</v>
      </c>
      <c r="B20" s="84" t="s">
        <v>79</v>
      </c>
      <c r="C20" s="74" t="s">
        <v>79</v>
      </c>
      <c r="D20" s="74" t="s">
        <v>79</v>
      </c>
      <c r="E20" s="75" t="s">
        <v>79</v>
      </c>
    </row>
    <row r="21" spans="1:5" s="160" customFormat="1" ht="18" customHeight="1" x14ac:dyDescent="0.35">
      <c r="A21" s="42">
        <v>2029</v>
      </c>
      <c r="B21" s="84" t="s">
        <v>79</v>
      </c>
      <c r="C21" s="74" t="s">
        <v>79</v>
      </c>
      <c r="D21" s="74" t="s">
        <v>79</v>
      </c>
      <c r="E21" s="75" t="s">
        <v>79</v>
      </c>
    </row>
    <row r="22" spans="1:5" s="163" customFormat="1" ht="18" customHeight="1" x14ac:dyDescent="0.35">
      <c r="A22" s="42">
        <v>2030</v>
      </c>
      <c r="B22" s="84" t="s">
        <v>79</v>
      </c>
      <c r="C22" s="74" t="s">
        <v>79</v>
      </c>
      <c r="D22" s="74" t="s">
        <v>79</v>
      </c>
      <c r="E22" s="75" t="s">
        <v>79</v>
      </c>
    </row>
    <row r="23" spans="1:5" s="163" customFormat="1" ht="18" customHeight="1" x14ac:dyDescent="0.35">
      <c r="A23" s="42">
        <v>2031</v>
      </c>
      <c r="B23" s="84" t="s">
        <v>79</v>
      </c>
      <c r="C23" s="74" t="s">
        <v>79</v>
      </c>
      <c r="D23" s="74" t="s">
        <v>79</v>
      </c>
      <c r="E23" s="75" t="s">
        <v>79</v>
      </c>
    </row>
    <row r="24" spans="1:5" s="163" customFormat="1" ht="18" customHeight="1" x14ac:dyDescent="0.35">
      <c r="A24" s="42">
        <v>2032</v>
      </c>
      <c r="B24" s="84" t="s">
        <v>79</v>
      </c>
      <c r="C24" s="74" t="s">
        <v>79</v>
      </c>
      <c r="D24" s="74" t="s">
        <v>79</v>
      </c>
      <c r="E24" s="75" t="s">
        <v>79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250</v>
      </c>
      <c r="B26" s="3"/>
      <c r="C26" s="3"/>
    </row>
    <row r="27" spans="1:5" ht="21.75" customHeight="1" x14ac:dyDescent="0.35">
      <c r="A27" s="71" t="s">
        <v>251</v>
      </c>
      <c r="B27" s="3"/>
      <c r="C27" s="3"/>
    </row>
    <row r="28" spans="1:5" ht="21.75" customHeight="1" x14ac:dyDescent="0.35">
      <c r="A28" s="29" t="s">
        <v>171</v>
      </c>
      <c r="B28" s="89"/>
      <c r="C28" s="89"/>
    </row>
    <row r="29" spans="1:5" ht="21.75" customHeight="1" x14ac:dyDescent="0.35">
      <c r="A29" s="29" t="s">
        <v>153</v>
      </c>
      <c r="B29" s="89"/>
      <c r="C29" s="89"/>
    </row>
    <row r="30" spans="1:5" ht="21.75" customHeight="1" x14ac:dyDescent="0.35">
      <c r="A30" s="244" t="str">
        <f>+Headings!F37</f>
        <v>Page 37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88" customWidth="1"/>
    <col min="2" max="2" width="20.7265625" style="88" customWidth="1"/>
    <col min="3" max="3" width="10.7265625" style="88" customWidth="1"/>
    <col min="4" max="5" width="17.7265625" style="89" customWidth="1"/>
    <col min="6" max="16384" width="10.7265625" style="89"/>
  </cols>
  <sheetData>
    <row r="1" spans="1:7" ht="23.4" x14ac:dyDescent="0.35">
      <c r="A1" s="245" t="str">
        <f>Headings!E38</f>
        <v>August 2023 Best Start For Kids Forecast</v>
      </c>
      <c r="B1" s="246"/>
      <c r="C1" s="246"/>
      <c r="D1" s="246"/>
      <c r="E1" s="246"/>
    </row>
    <row r="2" spans="1:7" ht="21.75" customHeight="1" x14ac:dyDescent="0.35">
      <c r="A2" s="245" t="s">
        <v>85</v>
      </c>
      <c r="B2" s="246"/>
      <c r="C2" s="246"/>
      <c r="D2" s="246"/>
      <c r="E2" s="246"/>
    </row>
    <row r="4" spans="1:7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7" s="52" customFormat="1" ht="18" customHeight="1" x14ac:dyDescent="0.35">
      <c r="A5" s="37">
        <v>2013</v>
      </c>
      <c r="B5" s="103" t="s">
        <v>79</v>
      </c>
      <c r="C5" s="81" t="s">
        <v>79</v>
      </c>
      <c r="D5" s="81" t="s">
        <v>79</v>
      </c>
      <c r="E5" s="100" t="s">
        <v>79</v>
      </c>
    </row>
    <row r="6" spans="1:7" s="52" customFormat="1" ht="18" customHeight="1" x14ac:dyDescent="0.35">
      <c r="A6" s="42">
        <v>2014</v>
      </c>
      <c r="B6" s="84" t="s">
        <v>79</v>
      </c>
      <c r="C6" s="74" t="s">
        <v>79</v>
      </c>
      <c r="D6" s="74" t="s">
        <v>79</v>
      </c>
      <c r="E6" s="75" t="s">
        <v>79</v>
      </c>
      <c r="F6" s="57"/>
      <c r="G6" s="70"/>
    </row>
    <row r="7" spans="1:7" s="52" customFormat="1" ht="18" customHeight="1" x14ac:dyDescent="0.35">
      <c r="A7" s="42">
        <v>2015</v>
      </c>
      <c r="B7" s="84" t="s">
        <v>79</v>
      </c>
      <c r="C7" s="74" t="s">
        <v>79</v>
      </c>
      <c r="D7" s="74" t="s">
        <v>79</v>
      </c>
      <c r="E7" s="75" t="s">
        <v>79</v>
      </c>
    </row>
    <row r="8" spans="1:7" s="52" customFormat="1" ht="18" customHeight="1" x14ac:dyDescent="0.35">
      <c r="A8" s="42">
        <v>2016</v>
      </c>
      <c r="B8" s="43">
        <v>59455206</v>
      </c>
      <c r="C8" s="74" t="s">
        <v>79</v>
      </c>
      <c r="D8" s="74" t="s">
        <v>79</v>
      </c>
      <c r="E8" s="75" t="s">
        <v>79</v>
      </c>
    </row>
    <row r="9" spans="1:7" s="52" customFormat="1" ht="18" customHeight="1" x14ac:dyDescent="0.35">
      <c r="A9" s="42">
        <v>2017</v>
      </c>
      <c r="B9" s="43">
        <v>62379867</v>
      </c>
      <c r="C9" s="45">
        <v>4.9190999355043896E-2</v>
      </c>
      <c r="D9" s="45">
        <v>0</v>
      </c>
      <c r="E9" s="46">
        <v>0</v>
      </c>
    </row>
    <row r="10" spans="1:7" s="52" customFormat="1" ht="18" customHeight="1" x14ac:dyDescent="0.35">
      <c r="A10" s="42">
        <v>2018</v>
      </c>
      <c r="B10" s="43">
        <v>65652750</v>
      </c>
      <c r="C10" s="45">
        <v>5.2466976244114116E-2</v>
      </c>
      <c r="D10" s="45">
        <v>0</v>
      </c>
      <c r="E10" s="46">
        <v>0</v>
      </c>
    </row>
    <row r="11" spans="1:7" s="52" customFormat="1" ht="18" customHeight="1" x14ac:dyDescent="0.35">
      <c r="A11" s="42">
        <v>2019</v>
      </c>
      <c r="B11" s="43">
        <v>69094328</v>
      </c>
      <c r="C11" s="45">
        <v>5.2420926770013532E-2</v>
      </c>
      <c r="D11" s="45">
        <v>0</v>
      </c>
      <c r="E11" s="46">
        <v>0</v>
      </c>
    </row>
    <row r="12" spans="1:7" s="52" customFormat="1" ht="18" customHeight="1" x14ac:dyDescent="0.35">
      <c r="A12" s="42">
        <v>2020</v>
      </c>
      <c r="B12" s="68">
        <v>72426449</v>
      </c>
      <c r="C12" s="55">
        <v>4.8225680695526796E-2</v>
      </c>
      <c r="D12" s="55">
        <v>0</v>
      </c>
      <c r="E12" s="46">
        <v>0</v>
      </c>
    </row>
    <row r="13" spans="1:7" s="52" customFormat="1" ht="18" customHeight="1" x14ac:dyDescent="0.35">
      <c r="A13" s="42">
        <v>2021</v>
      </c>
      <c r="B13" s="68">
        <v>75846946</v>
      </c>
      <c r="C13" s="55">
        <v>4.7227180777563715E-2</v>
      </c>
      <c r="D13" s="55">
        <v>0</v>
      </c>
      <c r="E13" s="46">
        <v>0</v>
      </c>
    </row>
    <row r="14" spans="1:7" s="52" customFormat="1" ht="18" customHeight="1" x14ac:dyDescent="0.35">
      <c r="A14" s="42">
        <v>2022</v>
      </c>
      <c r="B14" s="148">
        <v>135972848</v>
      </c>
      <c r="C14" s="55">
        <v>0.79272673681548111</v>
      </c>
      <c r="D14" s="55">
        <v>0</v>
      </c>
      <c r="E14" s="46">
        <v>0</v>
      </c>
    </row>
    <row r="15" spans="1:7" s="52" customFormat="1" ht="18" customHeight="1" thickBot="1" x14ac:dyDescent="0.4">
      <c r="A15" s="47">
        <v>2023</v>
      </c>
      <c r="B15" s="191">
        <v>142101639</v>
      </c>
      <c r="C15" s="56">
        <v>4.5073638525244375E-2</v>
      </c>
      <c r="D15" s="56">
        <v>0</v>
      </c>
      <c r="E15" s="67">
        <v>0</v>
      </c>
    </row>
    <row r="16" spans="1:7" s="52" customFormat="1" ht="18" customHeight="1" thickTop="1" x14ac:dyDescent="0.35">
      <c r="A16" s="42">
        <v>2024</v>
      </c>
      <c r="B16" s="148">
        <v>147956312.79462764</v>
      </c>
      <c r="C16" s="55">
        <v>4.120060708538098E-2</v>
      </c>
      <c r="D16" s="55">
        <v>-1.657479192523903E-4</v>
      </c>
      <c r="E16" s="46">
        <v>-24527.516370773315</v>
      </c>
    </row>
    <row r="17" spans="1:9" ht="18" customHeight="1" x14ac:dyDescent="0.35">
      <c r="A17" s="42">
        <v>2025</v>
      </c>
      <c r="B17" s="148">
        <v>154090772.62271929</v>
      </c>
      <c r="C17" s="55">
        <v>4.1461291594949712E-2</v>
      </c>
      <c r="D17" s="55">
        <v>-2.8712033785660562E-4</v>
      </c>
      <c r="E17" s="46">
        <v>-44255.301293075085</v>
      </c>
    </row>
    <row r="18" spans="1:9" s="127" customFormat="1" ht="18" customHeight="1" x14ac:dyDescent="0.35">
      <c r="A18" s="42">
        <v>2026</v>
      </c>
      <c r="B18" s="148">
        <v>160533448.93833044</v>
      </c>
      <c r="C18" s="55">
        <v>4.181091577355911E-2</v>
      </c>
      <c r="D18" s="55">
        <v>-4.032838007586026E-4</v>
      </c>
      <c r="E18" s="46">
        <v>-64766.658781051636</v>
      </c>
    </row>
    <row r="19" spans="1:9" s="147" customFormat="1" ht="18" customHeight="1" x14ac:dyDescent="0.35">
      <c r="A19" s="42">
        <v>2027</v>
      </c>
      <c r="B19" s="148">
        <v>167248175.41927868</v>
      </c>
      <c r="C19" s="55">
        <v>4.1827585000853817E-2</v>
      </c>
      <c r="D19" s="55">
        <v>-5.2571871101780854E-4</v>
      </c>
      <c r="E19" s="46">
        <v>-87971.743593156338</v>
      </c>
    </row>
    <row r="20" spans="1:9" s="149" customFormat="1" ht="18" customHeight="1" x14ac:dyDescent="0.35">
      <c r="A20" s="42">
        <v>2028</v>
      </c>
      <c r="B20" s="148" t="s">
        <v>79</v>
      </c>
      <c r="C20" s="85" t="s">
        <v>79</v>
      </c>
      <c r="D20" s="85" t="s">
        <v>79</v>
      </c>
      <c r="E20" s="75" t="s">
        <v>79</v>
      </c>
    </row>
    <row r="21" spans="1:9" s="160" customFormat="1" ht="18" customHeight="1" x14ac:dyDescent="0.35">
      <c r="A21" s="42">
        <v>2029</v>
      </c>
      <c r="B21" s="148" t="s">
        <v>79</v>
      </c>
      <c r="C21" s="85" t="s">
        <v>79</v>
      </c>
      <c r="D21" s="85" t="s">
        <v>79</v>
      </c>
      <c r="E21" s="75" t="s">
        <v>79</v>
      </c>
    </row>
    <row r="22" spans="1:9" s="163" customFormat="1" ht="18" customHeight="1" x14ac:dyDescent="0.35">
      <c r="A22" s="42">
        <v>2030</v>
      </c>
      <c r="B22" s="148" t="s">
        <v>79</v>
      </c>
      <c r="C22" s="85" t="s">
        <v>79</v>
      </c>
      <c r="D22" s="85" t="s">
        <v>79</v>
      </c>
      <c r="E22" s="75" t="s">
        <v>79</v>
      </c>
    </row>
    <row r="23" spans="1:9" s="163" customFormat="1" ht="18" customHeight="1" x14ac:dyDescent="0.35">
      <c r="A23" s="42">
        <v>2031</v>
      </c>
      <c r="B23" s="148" t="s">
        <v>79</v>
      </c>
      <c r="C23" s="85" t="s">
        <v>79</v>
      </c>
      <c r="D23" s="85" t="s">
        <v>79</v>
      </c>
      <c r="E23" s="75" t="s">
        <v>79</v>
      </c>
    </row>
    <row r="24" spans="1:9" s="163" customFormat="1" ht="18" customHeight="1" x14ac:dyDescent="0.35">
      <c r="A24" s="42">
        <v>2032</v>
      </c>
      <c r="B24" s="148" t="s">
        <v>79</v>
      </c>
      <c r="C24" s="85" t="s">
        <v>79</v>
      </c>
      <c r="D24" s="85" t="s">
        <v>79</v>
      </c>
      <c r="E24" s="75" t="s">
        <v>79</v>
      </c>
    </row>
    <row r="25" spans="1:9" ht="21.75" customHeight="1" x14ac:dyDescent="0.35">
      <c r="A25" s="24" t="s">
        <v>4</v>
      </c>
      <c r="B25" s="3"/>
      <c r="C25" s="3"/>
    </row>
    <row r="26" spans="1:9" ht="21.75" customHeight="1" x14ac:dyDescent="0.35">
      <c r="A26" s="29" t="s">
        <v>288</v>
      </c>
      <c r="B26" s="3"/>
      <c r="C26" s="3"/>
    </row>
    <row r="27" spans="1:9" ht="21.75" customHeight="1" x14ac:dyDescent="0.35">
      <c r="A27" s="71" t="s">
        <v>289</v>
      </c>
      <c r="B27" s="3"/>
      <c r="C27" s="3"/>
      <c r="I27" s="189"/>
    </row>
    <row r="28" spans="1:9" ht="21.75" customHeight="1" x14ac:dyDescent="0.35">
      <c r="A28" s="29" t="s">
        <v>274</v>
      </c>
      <c r="B28" s="89"/>
      <c r="C28" s="89"/>
    </row>
    <row r="29" spans="1:9" ht="21.75" customHeight="1" x14ac:dyDescent="0.35">
      <c r="A29" s="71" t="s">
        <v>276</v>
      </c>
      <c r="B29" s="89"/>
      <c r="C29" s="89"/>
    </row>
    <row r="30" spans="1:9" ht="21.75" customHeight="1" x14ac:dyDescent="0.35">
      <c r="A30" s="244" t="str">
        <f>Headings!F38</f>
        <v>Page 38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390C-3D16-41E3-8A63-DBFC5845DE7B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3" customWidth="1"/>
    <col min="2" max="2" width="20.7265625" style="203" customWidth="1"/>
    <col min="3" max="3" width="10.7265625" style="203" customWidth="1"/>
    <col min="4" max="5" width="17.7265625" style="163" customWidth="1"/>
    <col min="6" max="16384" width="10.7265625" style="163"/>
  </cols>
  <sheetData>
    <row r="1" spans="1:7" ht="23.4" x14ac:dyDescent="0.35">
      <c r="A1" s="245" t="str">
        <f>Headings!E39</f>
        <v>August 2023 Crisis Care Centers Levy Forecast</v>
      </c>
      <c r="B1" s="246"/>
      <c r="C1" s="246"/>
      <c r="D1" s="246"/>
      <c r="E1" s="246"/>
    </row>
    <row r="2" spans="1:7" ht="21.75" customHeight="1" x14ac:dyDescent="0.35">
      <c r="A2" s="245" t="s">
        <v>85</v>
      </c>
      <c r="B2" s="246"/>
      <c r="C2" s="246"/>
      <c r="D2" s="246"/>
      <c r="E2" s="246"/>
    </row>
    <row r="4" spans="1:7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7" s="52" customFormat="1" ht="18" customHeight="1" x14ac:dyDescent="0.35">
      <c r="A5" s="37">
        <v>2014</v>
      </c>
      <c r="B5" s="103" t="s">
        <v>79</v>
      </c>
      <c r="C5" s="81" t="s">
        <v>79</v>
      </c>
      <c r="D5" s="81" t="s">
        <v>79</v>
      </c>
      <c r="E5" s="100" t="s">
        <v>79</v>
      </c>
      <c r="F5" s="57"/>
      <c r="G5" s="70"/>
    </row>
    <row r="6" spans="1:7" s="52" customFormat="1" ht="18" customHeight="1" x14ac:dyDescent="0.35">
      <c r="A6" s="42">
        <v>2015</v>
      </c>
      <c r="B6" s="84" t="s">
        <v>79</v>
      </c>
      <c r="C6" s="74" t="s">
        <v>79</v>
      </c>
      <c r="D6" s="74" t="s">
        <v>79</v>
      </c>
      <c r="E6" s="75" t="s">
        <v>79</v>
      </c>
    </row>
    <row r="7" spans="1:7" s="52" customFormat="1" ht="18" customHeight="1" x14ac:dyDescent="0.35">
      <c r="A7" s="42">
        <v>2016</v>
      </c>
      <c r="B7" s="84" t="s">
        <v>79</v>
      </c>
      <c r="C7" s="74" t="s">
        <v>79</v>
      </c>
      <c r="D7" s="74" t="s">
        <v>79</v>
      </c>
      <c r="E7" s="75" t="s">
        <v>79</v>
      </c>
    </row>
    <row r="8" spans="1:7" s="52" customFormat="1" ht="18" customHeight="1" x14ac:dyDescent="0.35">
      <c r="A8" s="42">
        <v>2017</v>
      </c>
      <c r="B8" s="84" t="s">
        <v>79</v>
      </c>
      <c r="C8" s="74" t="s">
        <v>79</v>
      </c>
      <c r="D8" s="74" t="s">
        <v>79</v>
      </c>
      <c r="E8" s="75" t="s">
        <v>79</v>
      </c>
    </row>
    <row r="9" spans="1:7" s="52" customFormat="1" ht="18" customHeight="1" x14ac:dyDescent="0.35">
      <c r="A9" s="42">
        <v>2018</v>
      </c>
      <c r="B9" s="84" t="s">
        <v>79</v>
      </c>
      <c r="C9" s="74" t="s">
        <v>79</v>
      </c>
      <c r="D9" s="74" t="s">
        <v>79</v>
      </c>
      <c r="E9" s="75" t="s">
        <v>79</v>
      </c>
    </row>
    <row r="10" spans="1:7" s="52" customFormat="1" ht="18" customHeight="1" x14ac:dyDescent="0.35">
      <c r="A10" s="42">
        <v>2019</v>
      </c>
      <c r="B10" s="84" t="s">
        <v>79</v>
      </c>
      <c r="C10" s="74" t="s">
        <v>79</v>
      </c>
      <c r="D10" s="74" t="s">
        <v>79</v>
      </c>
      <c r="E10" s="75" t="s">
        <v>79</v>
      </c>
    </row>
    <row r="11" spans="1:7" s="52" customFormat="1" ht="18" customHeight="1" x14ac:dyDescent="0.35">
      <c r="A11" s="42">
        <v>2020</v>
      </c>
      <c r="B11" s="84" t="s">
        <v>79</v>
      </c>
      <c r="C11" s="74" t="s">
        <v>79</v>
      </c>
      <c r="D11" s="74" t="s">
        <v>79</v>
      </c>
      <c r="E11" s="75" t="s">
        <v>79</v>
      </c>
    </row>
    <row r="12" spans="1:7" s="52" customFormat="1" ht="18" customHeight="1" x14ac:dyDescent="0.35">
      <c r="A12" s="42">
        <v>2021</v>
      </c>
      <c r="B12" s="84" t="s">
        <v>79</v>
      </c>
      <c r="C12" s="74" t="s">
        <v>79</v>
      </c>
      <c r="D12" s="74" t="s">
        <v>79</v>
      </c>
      <c r="E12" s="75" t="s">
        <v>79</v>
      </c>
    </row>
    <row r="13" spans="1:7" s="52" customFormat="1" ht="18" customHeight="1" x14ac:dyDescent="0.35">
      <c r="A13" s="42">
        <v>2022</v>
      </c>
      <c r="B13" s="84" t="s">
        <v>79</v>
      </c>
      <c r="C13" s="74" t="s">
        <v>79</v>
      </c>
      <c r="D13" s="74" t="s">
        <v>79</v>
      </c>
      <c r="E13" s="75" t="s">
        <v>79</v>
      </c>
    </row>
    <row r="14" spans="1:7" s="52" customFormat="1" ht="18" customHeight="1" thickBot="1" x14ac:dyDescent="0.4">
      <c r="A14" s="47">
        <v>2023</v>
      </c>
      <c r="B14" s="84" t="s">
        <v>79</v>
      </c>
      <c r="C14" s="74" t="s">
        <v>79</v>
      </c>
      <c r="D14" s="74" t="s">
        <v>79</v>
      </c>
      <c r="E14" s="75" t="s">
        <v>79</v>
      </c>
    </row>
    <row r="15" spans="1:7" s="52" customFormat="1" ht="18" customHeight="1" thickTop="1" x14ac:dyDescent="0.35">
      <c r="A15" s="42">
        <v>2024</v>
      </c>
      <c r="B15" s="205">
        <v>118489223.73915114</v>
      </c>
      <c r="C15" s="206" t="s">
        <v>79</v>
      </c>
      <c r="D15" s="208">
        <v>1.0849220680592131E-2</v>
      </c>
      <c r="E15" s="220">
        <v>1271718.5810882747</v>
      </c>
    </row>
    <row r="16" spans="1:7" ht="18" customHeight="1" x14ac:dyDescent="0.35">
      <c r="A16" s="42">
        <v>2025</v>
      </c>
      <c r="B16" s="148">
        <v>121039091.63112609</v>
      </c>
      <c r="C16" s="55">
        <v>2.1519829495957987E-2</v>
      </c>
      <c r="D16" s="55">
        <v>1.072382089886581E-2</v>
      </c>
      <c r="E16" s="46">
        <v>1284229.6912120283</v>
      </c>
    </row>
    <row r="17" spans="1:5" ht="18" customHeight="1" x14ac:dyDescent="0.35">
      <c r="A17" s="42">
        <v>2026</v>
      </c>
      <c r="B17" s="148">
        <v>123686350.86042728</v>
      </c>
      <c r="C17" s="55">
        <v>2.1871109520293475E-2</v>
      </c>
      <c r="D17" s="55">
        <v>1.0603620099292943E-2</v>
      </c>
      <c r="E17" s="46">
        <v>1297762.0997072756</v>
      </c>
    </row>
    <row r="18" spans="1:5" ht="18" customHeight="1" x14ac:dyDescent="0.35">
      <c r="A18" s="42">
        <v>2027</v>
      </c>
      <c r="B18" s="148">
        <v>126393537.60985553</v>
      </c>
      <c r="C18" s="55">
        <v>2.1887514108029249E-2</v>
      </c>
      <c r="D18" s="55">
        <v>1.047623579895296E-2</v>
      </c>
      <c r="E18" s="46">
        <v>1310400.4394697398</v>
      </c>
    </row>
    <row r="19" spans="1:5" ht="18" customHeight="1" x14ac:dyDescent="0.35">
      <c r="A19" s="42">
        <v>2028</v>
      </c>
      <c r="B19" s="148">
        <v>129157614.11172828</v>
      </c>
      <c r="C19" s="55">
        <v>2.1868811919836695E-2</v>
      </c>
      <c r="D19" s="55">
        <v>1.030174236713477E-2</v>
      </c>
      <c r="E19" s="46">
        <v>1316981.2636523396</v>
      </c>
    </row>
    <row r="20" spans="1:5" ht="18" customHeight="1" x14ac:dyDescent="0.35">
      <c r="A20" s="42">
        <v>2029</v>
      </c>
      <c r="B20" s="148">
        <v>131973672.04974683</v>
      </c>
      <c r="C20" s="55">
        <v>2.1803266941602839E-2</v>
      </c>
      <c r="D20" s="55">
        <v>1.0088841807178728E-2</v>
      </c>
      <c r="E20" s="46">
        <v>1318162.7644160837</v>
      </c>
    </row>
    <row r="21" spans="1:5" ht="18" customHeight="1" x14ac:dyDescent="0.35">
      <c r="A21" s="42">
        <v>2030</v>
      </c>
      <c r="B21" s="148">
        <v>134837039.76096874</v>
      </c>
      <c r="C21" s="55">
        <v>2.169650708925186E-2</v>
      </c>
      <c r="D21" s="55">
        <v>9.8401960451048875E-3</v>
      </c>
      <c r="E21" s="46">
        <v>1313893.9315209091</v>
      </c>
    </row>
    <row r="22" spans="1:5" ht="18" customHeight="1" x14ac:dyDescent="0.35">
      <c r="A22" s="42">
        <v>2031</v>
      </c>
      <c r="B22" s="148">
        <v>137761855.17479047</v>
      </c>
      <c r="C22" s="55">
        <v>2.1691483430715142E-2</v>
      </c>
      <c r="D22" s="55">
        <v>9.6871885724238993E-3</v>
      </c>
      <c r="E22" s="46">
        <v>1321721.3056372404</v>
      </c>
    </row>
    <row r="23" spans="1:5" ht="18" customHeight="1" x14ac:dyDescent="0.35">
      <c r="A23" s="42">
        <v>2032</v>
      </c>
      <c r="B23" s="148">
        <v>140753199.29968446</v>
      </c>
      <c r="C23" s="55">
        <v>2.1713878062244563E-2</v>
      </c>
      <c r="D23" s="55">
        <v>9.4925388914475217E-3</v>
      </c>
      <c r="E23" s="46">
        <v>1323541.4497616291</v>
      </c>
    </row>
    <row r="24" spans="1:5" ht="18.600000000000001" customHeight="1" x14ac:dyDescent="0.35">
      <c r="A24" s="24" t="s">
        <v>4</v>
      </c>
      <c r="B24" s="3"/>
      <c r="C24" s="3"/>
    </row>
    <row r="25" spans="1:5" ht="21.75" customHeight="1" x14ac:dyDescent="0.35">
      <c r="A25" s="29" t="s">
        <v>275</v>
      </c>
      <c r="B25" s="3"/>
      <c r="C25" s="3"/>
    </row>
    <row r="26" spans="1:5" ht="21.75" customHeight="1" x14ac:dyDescent="0.35">
      <c r="A26" s="29" t="s">
        <v>269</v>
      </c>
      <c r="B26" s="3"/>
      <c r="C26" s="3"/>
    </row>
    <row r="27" spans="1:5" ht="21.75" customHeight="1" x14ac:dyDescent="0.35">
      <c r="A27" s="29" t="s">
        <v>277</v>
      </c>
      <c r="B27" s="163"/>
      <c r="C27" s="163"/>
    </row>
    <row r="28" spans="1:5" ht="21.75" customHeight="1" x14ac:dyDescent="0.35">
      <c r="A28" s="29" t="s">
        <v>276</v>
      </c>
      <c r="B28" s="163"/>
      <c r="C28" s="163"/>
    </row>
    <row r="29" spans="1:5" ht="21.75" customHeight="1" x14ac:dyDescent="0.35">
      <c r="A29" s="29"/>
      <c r="B29" s="163"/>
      <c r="C29" s="163"/>
    </row>
    <row r="30" spans="1:5" ht="21.75" customHeight="1" x14ac:dyDescent="0.35">
      <c r="A30" s="244" t="str">
        <f>Headings!F39</f>
        <v>Page 39</v>
      </c>
      <c r="B30" s="247"/>
      <c r="C30" s="247"/>
      <c r="D30" s="247"/>
      <c r="E30" s="246"/>
    </row>
    <row r="33" spans="1:2" ht="21.75" customHeight="1" x14ac:dyDescent="0.35">
      <c r="A33" s="223"/>
      <c r="B33" s="6"/>
    </row>
    <row r="34" spans="1:2" ht="21.75" customHeight="1" x14ac:dyDescent="0.35">
      <c r="A34" s="223"/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Headings!E4</f>
        <v>August 2023 Countywide New Construction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1983503613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3406198290</v>
      </c>
      <c r="C6" s="44">
        <v>0.71726346636102645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4994659235</v>
      </c>
      <c r="C7" s="44">
        <v>0.46634423769850453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6111997054</v>
      </c>
      <c r="C8" s="44">
        <v>0.22370651658681173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8438451607.000001</v>
      </c>
      <c r="C9" s="44">
        <v>0.38063738127580593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9789738887</v>
      </c>
      <c r="C10" s="44">
        <v>0.16013450606021817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11561210136</v>
      </c>
      <c r="C11" s="44">
        <v>0.18095183839401208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11025221474</v>
      </c>
      <c r="C12" s="44">
        <v>-4.6360948005867098E-2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10610155850</v>
      </c>
      <c r="C13" s="44">
        <v>-3.7646919381966182E-2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10199660966</v>
      </c>
      <c r="C14" s="44">
        <v>-3.8688864688071423E-2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10398469580</v>
      </c>
      <c r="C15" s="49">
        <v>1.9491688465206547E-2</v>
      </c>
      <c r="D15" s="54">
        <v>0</v>
      </c>
      <c r="E15" s="76">
        <v>0</v>
      </c>
    </row>
    <row r="16" spans="1:5" s="52" customFormat="1" ht="18" customHeight="1" thickTop="1" x14ac:dyDescent="0.35">
      <c r="A16" s="42">
        <v>2024</v>
      </c>
      <c r="B16" s="43">
        <v>9732544181.8145905</v>
      </c>
      <c r="C16" s="44">
        <v>-6.4040712247331433E-2</v>
      </c>
      <c r="D16" s="45">
        <v>-1.5228426395940686E-2</v>
      </c>
      <c r="E16" s="46">
        <v>-150503260.54354095</v>
      </c>
    </row>
    <row r="17" spans="1:5" s="52" customFormat="1" ht="18" customHeight="1" x14ac:dyDescent="0.35">
      <c r="A17" s="42">
        <v>2025</v>
      </c>
      <c r="B17" s="43">
        <v>9413625204.0236912</v>
      </c>
      <c r="C17" s="44">
        <v>-3.2768305165961076E-2</v>
      </c>
      <c r="D17" s="45">
        <v>-1.5095110238505516E-4</v>
      </c>
      <c r="E17" s="46">
        <v>-1421211.6354503632</v>
      </c>
    </row>
    <row r="18" spans="1:5" s="52" customFormat="1" ht="18" customHeight="1" x14ac:dyDescent="0.35">
      <c r="A18" s="42">
        <v>2026</v>
      </c>
      <c r="B18" s="43">
        <v>10007440541.788</v>
      </c>
      <c r="C18" s="44">
        <v>6.3080410032735568E-2</v>
      </c>
      <c r="D18" s="45">
        <v>-1.4660998574234085E-4</v>
      </c>
      <c r="E18" s="46">
        <v>-1467405.8514995575</v>
      </c>
    </row>
    <row r="19" spans="1:5" s="52" customFormat="1" ht="18" customHeight="1" x14ac:dyDescent="0.35">
      <c r="A19" s="42">
        <v>2027</v>
      </c>
      <c r="B19" s="43">
        <v>10458978807.9669</v>
      </c>
      <c r="C19" s="44">
        <v>4.5120254703828966E-2</v>
      </c>
      <c r="D19" s="45">
        <v>-9.4187421969527119E-4</v>
      </c>
      <c r="E19" s="46">
        <v>-9860329.6938991547</v>
      </c>
    </row>
    <row r="20" spans="1:5" s="52" customFormat="1" ht="18" customHeight="1" x14ac:dyDescent="0.35">
      <c r="A20" s="42">
        <v>2028</v>
      </c>
      <c r="B20" s="43">
        <v>10977177855.8041</v>
      </c>
      <c r="C20" s="44">
        <v>4.9545855035338038E-2</v>
      </c>
      <c r="D20" s="45">
        <v>-2.7266864075154995E-3</v>
      </c>
      <c r="E20" s="46">
        <v>-30013158.122600555</v>
      </c>
    </row>
    <row r="21" spans="1:5" s="52" customFormat="1" ht="18" customHeight="1" x14ac:dyDescent="0.35">
      <c r="A21" s="42">
        <v>2029</v>
      </c>
      <c r="B21" s="43">
        <v>11492512603.8542</v>
      </c>
      <c r="C21" s="44">
        <v>4.6946014250613732E-2</v>
      </c>
      <c r="D21" s="45">
        <v>-5.7829523783137216E-3</v>
      </c>
      <c r="E21" s="46">
        <v>-66847227.428098679</v>
      </c>
    </row>
    <row r="22" spans="1:5" s="52" customFormat="1" ht="18" customHeight="1" x14ac:dyDescent="0.35">
      <c r="A22" s="42">
        <v>2030</v>
      </c>
      <c r="B22" s="43">
        <v>11991229633.530901</v>
      </c>
      <c r="C22" s="44">
        <v>4.339495172791441E-2</v>
      </c>
      <c r="D22" s="45">
        <v>-8.3363398907935204E-3</v>
      </c>
      <c r="E22" s="46">
        <v>-100803296.47519875</v>
      </c>
    </row>
    <row r="23" spans="1:5" s="52" customFormat="1" ht="18" customHeight="1" x14ac:dyDescent="0.35">
      <c r="A23" s="42">
        <v>2031</v>
      </c>
      <c r="B23" s="43">
        <v>12561314870.215599</v>
      </c>
      <c r="C23" s="44">
        <v>4.7541849677415593E-2</v>
      </c>
      <c r="D23" s="45">
        <v>-8.4404938615000313E-3</v>
      </c>
      <c r="E23" s="46">
        <v>-106926211.08270073</v>
      </c>
    </row>
    <row r="24" spans="1:5" s="52" customFormat="1" ht="18" customHeight="1" x14ac:dyDescent="0.35">
      <c r="A24" s="42">
        <v>2032</v>
      </c>
      <c r="B24" s="43">
        <v>13268587182.5858</v>
      </c>
      <c r="C24" s="44">
        <v>5.6305595367824868E-2</v>
      </c>
      <c r="D24" s="45">
        <v>-7.0130515918495062E-3</v>
      </c>
      <c r="E24" s="46">
        <v>-93710482.913799286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144</v>
      </c>
      <c r="B26" s="3"/>
      <c r="C26" s="3"/>
    </row>
    <row r="27" spans="1:5" ht="21.75" customHeight="1" x14ac:dyDescent="0.35">
      <c r="A27" s="111" t="s">
        <v>164</v>
      </c>
      <c r="B27" s="3"/>
      <c r="C27" s="3"/>
    </row>
    <row r="28" spans="1:5" ht="21.75" customHeight="1" x14ac:dyDescent="0.35">
      <c r="A28" s="109"/>
      <c r="B28" s="3"/>
      <c r="C28" s="3"/>
    </row>
    <row r="29" spans="1:5" ht="21.75" customHeight="1" x14ac:dyDescent="0.35">
      <c r="A29" s="3"/>
      <c r="B29" s="18"/>
      <c r="C29" s="18"/>
    </row>
    <row r="30" spans="1:5" ht="21.75" customHeight="1" x14ac:dyDescent="0.35">
      <c r="A30" s="244" t="str">
        <f>Headings!F4</f>
        <v>Page 4</v>
      </c>
      <c r="B30" s="247"/>
      <c r="C30" s="247"/>
      <c r="D30" s="247"/>
      <c r="E30" s="246"/>
    </row>
    <row r="34" spans="1:2" ht="21.75" customHeight="1" x14ac:dyDescent="0.35"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2.5" customHeight="1" x14ac:dyDescent="0.35">
      <c r="A1" s="245" t="str">
        <f>Headings!E40</f>
        <v>August 2023 Emergency Medical Services (EMS) Property Tax Forecast</v>
      </c>
      <c r="B1" s="250"/>
      <c r="C1" s="250"/>
      <c r="D1" s="250"/>
      <c r="E1" s="250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93870870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113541014.793615</v>
      </c>
      <c r="C6" s="45">
        <v>0.2095447159871322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116769207</v>
      </c>
      <c r="C7" s="45">
        <v>2.8431947805406921E-2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119879727</v>
      </c>
      <c r="C8" s="45">
        <v>2.6638187240579647E-2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123483769</v>
      </c>
      <c r="C9" s="45">
        <v>3.0063815544057793E-2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127489160</v>
      </c>
      <c r="C10" s="45">
        <v>3.2436578770121516E-2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68">
        <v>131539324</v>
      </c>
      <c r="C11" s="55">
        <v>3.1768693118693347E-2</v>
      </c>
      <c r="D11" s="44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169415530</v>
      </c>
      <c r="C12" s="55">
        <v>0.28794587693030871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173903481</v>
      </c>
      <c r="C13" s="55">
        <v>2.6490788654381259E-2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178625807</v>
      </c>
      <c r="C14" s="55">
        <v>2.7154867590028386E-2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183314814</v>
      </c>
      <c r="C15" s="56">
        <v>2.6250445435356484E-2</v>
      </c>
      <c r="D15" s="54">
        <v>0</v>
      </c>
      <c r="E15" s="76">
        <v>0</v>
      </c>
    </row>
    <row r="16" spans="1:5" s="52" customFormat="1" ht="18" customHeight="1" thickTop="1" x14ac:dyDescent="0.35">
      <c r="A16" s="42">
        <v>2024</v>
      </c>
      <c r="B16" s="43">
        <v>186943511.75877094</v>
      </c>
      <c r="C16" s="55">
        <v>1.9794896438489307E-2</v>
      </c>
      <c r="D16" s="45">
        <v>-1.4164690096640786E-4</v>
      </c>
      <c r="E16" s="46">
        <v>-26483.720433324575</v>
      </c>
    </row>
    <row r="17" spans="1:7" ht="18" customHeight="1" x14ac:dyDescent="0.35">
      <c r="A17" s="42">
        <v>2025</v>
      </c>
      <c r="B17" s="43">
        <v>190961911.61598158</v>
      </c>
      <c r="C17" s="55">
        <v>2.1495262496169953E-2</v>
      </c>
      <c r="D17" s="45">
        <v>-2.6558051362501889E-4</v>
      </c>
      <c r="E17" s="46">
        <v>-50729.235266149044</v>
      </c>
    </row>
    <row r="18" spans="1:7" s="127" customFormat="1" ht="18" customHeight="1" x14ac:dyDescent="0.35">
      <c r="A18" s="42">
        <v>2026</v>
      </c>
      <c r="B18" s="148" t="s">
        <v>79</v>
      </c>
      <c r="C18" s="85" t="s">
        <v>79</v>
      </c>
      <c r="D18" s="155" t="s">
        <v>79</v>
      </c>
      <c r="E18" s="75" t="s">
        <v>79</v>
      </c>
    </row>
    <row r="19" spans="1:7" s="147" customFormat="1" ht="18" customHeight="1" x14ac:dyDescent="0.35">
      <c r="A19" s="42">
        <v>2027</v>
      </c>
      <c r="B19" s="148" t="s">
        <v>79</v>
      </c>
      <c r="C19" s="85" t="s">
        <v>79</v>
      </c>
      <c r="D19" s="155" t="s">
        <v>79</v>
      </c>
      <c r="E19" s="75" t="s">
        <v>79</v>
      </c>
    </row>
    <row r="20" spans="1:7" s="149" customFormat="1" ht="18" customHeight="1" x14ac:dyDescent="0.35">
      <c r="A20" s="42">
        <v>2028</v>
      </c>
      <c r="B20" s="148" t="s">
        <v>79</v>
      </c>
      <c r="C20" s="85" t="s">
        <v>79</v>
      </c>
      <c r="D20" s="155" t="s">
        <v>79</v>
      </c>
      <c r="E20" s="75" t="s">
        <v>79</v>
      </c>
    </row>
    <row r="21" spans="1:7" s="160" customFormat="1" ht="18" customHeight="1" x14ac:dyDescent="0.35">
      <c r="A21" s="42">
        <v>2029</v>
      </c>
      <c r="B21" s="148" t="s">
        <v>79</v>
      </c>
      <c r="C21" s="85" t="s">
        <v>79</v>
      </c>
      <c r="D21" s="155" t="s">
        <v>79</v>
      </c>
      <c r="E21" s="75" t="s">
        <v>79</v>
      </c>
    </row>
    <row r="22" spans="1:7" s="163" customFormat="1" ht="18" customHeight="1" x14ac:dyDescent="0.35">
      <c r="A22" s="42">
        <v>2030</v>
      </c>
      <c r="B22" s="148" t="s">
        <v>79</v>
      </c>
      <c r="C22" s="85" t="s">
        <v>79</v>
      </c>
      <c r="D22" s="155" t="s">
        <v>79</v>
      </c>
      <c r="E22" s="75" t="s">
        <v>79</v>
      </c>
    </row>
    <row r="23" spans="1:7" s="163" customFormat="1" ht="18" customHeight="1" x14ac:dyDescent="0.35">
      <c r="A23" s="42">
        <v>2031</v>
      </c>
      <c r="B23" s="148" t="s">
        <v>79</v>
      </c>
      <c r="C23" s="85" t="s">
        <v>79</v>
      </c>
      <c r="D23" s="155" t="s">
        <v>79</v>
      </c>
      <c r="E23" s="75" t="s">
        <v>79</v>
      </c>
    </row>
    <row r="24" spans="1:7" s="163" customFormat="1" ht="18" customHeight="1" x14ac:dyDescent="0.35">
      <c r="A24" s="42">
        <v>2032</v>
      </c>
      <c r="B24" s="148" t="s">
        <v>79</v>
      </c>
      <c r="C24" s="85" t="s">
        <v>79</v>
      </c>
      <c r="D24" s="155" t="s">
        <v>79</v>
      </c>
      <c r="E24" s="75" t="s">
        <v>79</v>
      </c>
    </row>
    <row r="25" spans="1:7" ht="21.75" customHeight="1" x14ac:dyDescent="0.35">
      <c r="A25" s="24" t="s">
        <v>4</v>
      </c>
      <c r="B25" s="3"/>
      <c r="C25" s="3"/>
    </row>
    <row r="26" spans="1:7" ht="21.75" customHeight="1" x14ac:dyDescent="0.35">
      <c r="A26" s="29" t="s">
        <v>250</v>
      </c>
      <c r="B26" s="3"/>
      <c r="C26" s="3"/>
      <c r="G26" s="163"/>
    </row>
    <row r="27" spans="1:7" s="163" customFormat="1" ht="21.75" customHeight="1" x14ac:dyDescent="0.35">
      <c r="A27" s="71" t="s">
        <v>251</v>
      </c>
      <c r="B27" s="3"/>
      <c r="C27" s="3"/>
    </row>
    <row r="28" spans="1:7" ht="21.75" customHeight="1" x14ac:dyDescent="0.35">
      <c r="A28" s="29" t="s">
        <v>244</v>
      </c>
      <c r="B28" s="3"/>
      <c r="C28" s="3"/>
    </row>
    <row r="29" spans="1:7" ht="21.75" customHeight="1" x14ac:dyDescent="0.35">
      <c r="A29" s="29" t="s">
        <v>243</v>
      </c>
      <c r="B29" s="18"/>
      <c r="C29" s="18"/>
    </row>
    <row r="30" spans="1:7" ht="21.75" customHeight="1" x14ac:dyDescent="0.35">
      <c r="A30" s="244" t="str">
        <f>Headings!F40</f>
        <v>Page 40</v>
      </c>
      <c r="B30" s="247"/>
      <c r="C30" s="247"/>
      <c r="D30" s="247"/>
      <c r="E30" s="246"/>
    </row>
    <row r="31" spans="1:7" ht="21.75" customHeight="1" x14ac:dyDescent="0.35">
      <c r="A31" s="18"/>
      <c r="B31" s="18"/>
      <c r="C31" s="18"/>
    </row>
    <row r="34" spans="1:2" ht="21.75" customHeight="1" x14ac:dyDescent="0.35"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Headings!E41</f>
        <v>August 2023 Conservation Futures Property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Headings!E53</f>
        <v>% Change from July 2023 Forecast</v>
      </c>
      <c r="E4" s="32" t="str">
        <f>Headings!F53</f>
        <v>% Change from July 2023 Forecast</v>
      </c>
    </row>
    <row r="5" spans="1:5" s="52" customFormat="1" ht="18" customHeight="1" x14ac:dyDescent="0.35">
      <c r="A5" s="37">
        <v>2013</v>
      </c>
      <c r="B5" s="38">
        <v>17566647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17955638</v>
      </c>
      <c r="C6" s="55">
        <v>2.2143724980640878E-2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18389600</v>
      </c>
      <c r="C7" s="45">
        <v>2.4168564770575163E-2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18877155</v>
      </c>
      <c r="C8" s="45">
        <v>2.6512539696350146E-2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19443654</v>
      </c>
      <c r="C9" s="45">
        <v>3.0009765772437635E-2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20072804</v>
      </c>
      <c r="C10" s="45">
        <v>3.2357601096995481E-2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20712946</v>
      </c>
      <c r="C11" s="45">
        <v>3.189101034414521E-2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21297118</v>
      </c>
      <c r="C12" s="45">
        <v>2.8203230964827464E-2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21858694</v>
      </c>
      <c r="C13" s="45">
        <v>2.6368638235464426E-2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22426573</v>
      </c>
      <c r="C14" s="45">
        <v>2.5979548457927049E-2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54620651</v>
      </c>
      <c r="C15" s="54">
        <v>1.4355326602954452</v>
      </c>
      <c r="D15" s="45">
        <v>0</v>
      </c>
      <c r="E15" s="46">
        <v>0</v>
      </c>
    </row>
    <row r="16" spans="1:5" s="52" customFormat="1" ht="18" customHeight="1" thickTop="1" x14ac:dyDescent="0.35">
      <c r="A16" s="42">
        <v>2024</v>
      </c>
      <c r="B16" s="43">
        <v>51182321.031648211</v>
      </c>
      <c r="C16" s="45">
        <v>-6.2949267454754265E-2</v>
      </c>
      <c r="D16" s="210">
        <v>1.0849220680592353E-2</v>
      </c>
      <c r="E16" s="220">
        <v>549328.50959058106</v>
      </c>
    </row>
    <row r="17" spans="1:11" ht="18" customHeight="1" x14ac:dyDescent="0.35">
      <c r="A17" s="42">
        <v>2025</v>
      </c>
      <c r="B17" s="43">
        <v>52800248.279157013</v>
      </c>
      <c r="C17" s="45">
        <v>3.1611056608948473E-2</v>
      </c>
      <c r="D17" s="45">
        <v>1.0082757599855441E-2</v>
      </c>
      <c r="E17" s="46">
        <v>527057.90748862922</v>
      </c>
    </row>
    <row r="18" spans="1:11" s="127" customFormat="1" ht="18" customHeight="1" x14ac:dyDescent="0.35">
      <c r="A18" s="42">
        <v>2026</v>
      </c>
      <c r="B18" s="43">
        <v>55105910.484987088</v>
      </c>
      <c r="C18" s="45">
        <v>4.3667639470934771E-2</v>
      </c>
      <c r="D18" s="45">
        <v>9.8433583479711206E-3</v>
      </c>
      <c r="E18" s="46">
        <v>537139.96285752952</v>
      </c>
    </row>
    <row r="19" spans="1:11" s="147" customFormat="1" ht="18" customHeight="1" x14ac:dyDescent="0.35">
      <c r="A19" s="42">
        <v>2027</v>
      </c>
      <c r="B19" s="43">
        <v>56352016.712263107</v>
      </c>
      <c r="C19" s="45">
        <v>2.2612932375293937E-2</v>
      </c>
      <c r="D19" s="45">
        <v>8.7714766256157262E-3</v>
      </c>
      <c r="E19" s="46">
        <v>489992.44016230851</v>
      </c>
    </row>
    <row r="20" spans="1:11" s="149" customFormat="1" ht="18" customHeight="1" x14ac:dyDescent="0.35">
      <c r="A20" s="42">
        <v>2028</v>
      </c>
      <c r="B20" s="43">
        <v>57584716.058774844</v>
      </c>
      <c r="C20" s="45">
        <v>2.1874981916015113E-2</v>
      </c>
      <c r="D20" s="45">
        <v>8.5980238436413892E-3</v>
      </c>
      <c r="E20" s="46">
        <v>490894.04301611334</v>
      </c>
    </row>
    <row r="21" spans="1:11" s="160" customFormat="1" ht="18" customHeight="1" x14ac:dyDescent="0.35">
      <c r="A21" s="42">
        <v>2029</v>
      </c>
      <c r="B21" s="43">
        <v>58840721.246209212</v>
      </c>
      <c r="C21" s="45">
        <v>2.1811433196134988E-2</v>
      </c>
      <c r="D21" s="45">
        <v>8.3885806555503706E-3</v>
      </c>
      <c r="E21" s="46">
        <v>489484.05949193239</v>
      </c>
    </row>
    <row r="22" spans="1:11" s="163" customFormat="1" ht="18" customHeight="1" x14ac:dyDescent="0.35">
      <c r="A22" s="42">
        <v>2030</v>
      </c>
      <c r="B22" s="43">
        <v>60117609.265327483</v>
      </c>
      <c r="C22" s="45">
        <v>2.1700754036908299E-2</v>
      </c>
      <c r="D22" s="45">
        <v>8.1347011977610517E-3</v>
      </c>
      <c r="E22" s="46">
        <v>485092.70389776677</v>
      </c>
    </row>
    <row r="23" spans="1:11" s="163" customFormat="1" ht="18" customHeight="1" x14ac:dyDescent="0.35">
      <c r="A23" s="42">
        <v>2031</v>
      </c>
      <c r="B23" s="43">
        <v>61422208.997331411</v>
      </c>
      <c r="C23" s="45">
        <v>2.1700791963401356E-2</v>
      </c>
      <c r="D23" s="45">
        <v>7.9839904996199529E-3</v>
      </c>
      <c r="E23" s="46">
        <v>486510.04155065864</v>
      </c>
    </row>
    <row r="24" spans="1:11" s="163" customFormat="1" ht="18" customHeight="1" x14ac:dyDescent="0.35">
      <c r="A24" s="42">
        <v>2032</v>
      </c>
      <c r="B24" s="43">
        <v>62756745.766390137</v>
      </c>
      <c r="C24" s="45">
        <v>2.1727267560772923E-2</v>
      </c>
      <c r="D24" s="45">
        <v>7.7931792481547024E-3</v>
      </c>
      <c r="E24" s="46">
        <v>485292.59659527987</v>
      </c>
    </row>
    <row r="25" spans="1:11" ht="21.75" customHeight="1" x14ac:dyDescent="0.35">
      <c r="A25" s="24" t="s">
        <v>4</v>
      </c>
      <c r="B25" s="3"/>
      <c r="C25" s="3"/>
      <c r="K25" s="163"/>
    </row>
    <row r="26" spans="1:11" s="163" customFormat="1" ht="21.75" customHeight="1" x14ac:dyDescent="0.35">
      <c r="A26" s="29" t="s">
        <v>250</v>
      </c>
      <c r="B26" s="3"/>
      <c r="C26" s="3"/>
    </row>
    <row r="27" spans="1:11" s="163" customFormat="1" ht="21.75" customHeight="1" x14ac:dyDescent="0.35">
      <c r="A27" s="71" t="s">
        <v>251</v>
      </c>
      <c r="B27" s="3"/>
      <c r="C27" s="3"/>
    </row>
    <row r="28" spans="1:11" s="28" customFormat="1" ht="21.75" customHeight="1" x14ac:dyDescent="0.35">
      <c r="A28" s="29" t="s">
        <v>264</v>
      </c>
    </row>
    <row r="29" spans="1:11" ht="21.75" customHeight="1" x14ac:dyDescent="0.35">
      <c r="A29" s="29" t="s">
        <v>265</v>
      </c>
    </row>
    <row r="30" spans="1:11" ht="21.75" customHeight="1" x14ac:dyDescent="0.35">
      <c r="A30" s="244" t="str">
        <f>Headings!F41</f>
        <v>Page 41</v>
      </c>
      <c r="B30" s="247"/>
      <c r="C30" s="247"/>
      <c r="D30" s="247"/>
      <c r="E30" s="246"/>
    </row>
    <row r="32" spans="1:11" ht="21.75" customHeight="1" x14ac:dyDescent="0.35">
      <c r="B32" s="6"/>
    </row>
    <row r="33" spans="1:2" ht="21.75" customHeight="1" x14ac:dyDescent="0.35">
      <c r="B33" s="6"/>
    </row>
    <row r="34" spans="1:2" ht="21.75" customHeight="1" x14ac:dyDescent="0.35">
      <c r="A34" s="5"/>
      <c r="B34" s="6"/>
    </row>
    <row r="35" spans="1:2" ht="21.75" customHeight="1" x14ac:dyDescent="0.35">
      <c r="A35" s="5"/>
      <c r="B35" s="5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Headings!E42</f>
        <v>August 2023 Unincorporated Area/Roads Property Tax Levy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2014</v>
      </c>
      <c r="B5" s="38">
        <v>71721037.701000005</v>
      </c>
      <c r="C5" s="73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2015</v>
      </c>
      <c r="B6" s="43">
        <v>81182066</v>
      </c>
      <c r="C6" s="44">
        <v>0.13191426954030372</v>
      </c>
      <c r="D6" s="45">
        <v>0</v>
      </c>
      <c r="E6" s="46">
        <v>0</v>
      </c>
    </row>
    <row r="7" spans="1:5" s="52" customFormat="1" ht="18" customHeight="1" x14ac:dyDescent="0.35">
      <c r="A7" s="42">
        <v>2016</v>
      </c>
      <c r="B7" s="43">
        <v>82424494.000000134</v>
      </c>
      <c r="C7" s="44">
        <v>1.5304217559579447E-2</v>
      </c>
      <c r="D7" s="45">
        <v>0</v>
      </c>
      <c r="E7" s="46">
        <v>0</v>
      </c>
    </row>
    <row r="8" spans="1:5" s="52" customFormat="1" ht="18" customHeight="1" x14ac:dyDescent="0.35">
      <c r="A8" s="42">
        <v>2017</v>
      </c>
      <c r="B8" s="43">
        <v>87678035</v>
      </c>
      <c r="C8" s="44">
        <v>6.3737619062603557E-2</v>
      </c>
      <c r="D8" s="45">
        <v>0</v>
      </c>
      <c r="E8" s="46">
        <v>0</v>
      </c>
    </row>
    <row r="9" spans="1:5" s="52" customFormat="1" ht="18" customHeight="1" x14ac:dyDescent="0.35">
      <c r="A9" s="42">
        <v>2018</v>
      </c>
      <c r="B9" s="43">
        <v>89353349</v>
      </c>
      <c r="C9" s="44">
        <v>1.9107567819009574E-2</v>
      </c>
      <c r="D9" s="45">
        <v>0</v>
      </c>
      <c r="E9" s="46">
        <v>0</v>
      </c>
    </row>
    <row r="10" spans="1:5" s="52" customFormat="1" ht="18" customHeight="1" x14ac:dyDescent="0.35">
      <c r="A10" s="42">
        <v>2019</v>
      </c>
      <c r="B10" s="43">
        <v>91211126</v>
      </c>
      <c r="C10" s="44">
        <v>2.0791352767314919E-2</v>
      </c>
      <c r="D10" s="45">
        <v>0</v>
      </c>
      <c r="E10" s="46">
        <v>0</v>
      </c>
    </row>
    <row r="11" spans="1:5" s="52" customFormat="1" ht="18" customHeight="1" x14ac:dyDescent="0.35">
      <c r="A11" s="42">
        <v>2020</v>
      </c>
      <c r="B11" s="43">
        <v>92987997</v>
      </c>
      <c r="C11" s="44">
        <v>1.9480858069880647E-2</v>
      </c>
      <c r="D11" s="45">
        <v>0</v>
      </c>
      <c r="E11" s="46">
        <v>0</v>
      </c>
    </row>
    <row r="12" spans="1:5" s="52" customFormat="1" ht="18" customHeight="1" x14ac:dyDescent="0.35">
      <c r="A12" s="42">
        <v>2021</v>
      </c>
      <c r="B12" s="43">
        <v>94573079</v>
      </c>
      <c r="C12" s="44">
        <v>1.7046092518801181E-2</v>
      </c>
      <c r="D12" s="45">
        <v>0</v>
      </c>
      <c r="E12" s="46">
        <v>0</v>
      </c>
    </row>
    <row r="13" spans="1:5" s="52" customFormat="1" ht="18" customHeight="1" x14ac:dyDescent="0.35">
      <c r="A13" s="42">
        <v>2022</v>
      </c>
      <c r="B13" s="43">
        <v>96531490</v>
      </c>
      <c r="C13" s="44">
        <v>2.0707912026423525E-2</v>
      </c>
      <c r="D13" s="45">
        <v>0</v>
      </c>
      <c r="E13" s="46">
        <v>0</v>
      </c>
    </row>
    <row r="14" spans="1:5" s="52" customFormat="1" ht="18" customHeight="1" thickBot="1" x14ac:dyDescent="0.4">
      <c r="A14" s="47">
        <v>2023</v>
      </c>
      <c r="B14" s="48">
        <v>98705742</v>
      </c>
      <c r="C14" s="49">
        <v>2.2523758827300844E-2</v>
      </c>
      <c r="D14" s="54">
        <v>0</v>
      </c>
      <c r="E14" s="76">
        <v>0</v>
      </c>
    </row>
    <row r="15" spans="1:5" s="52" customFormat="1" ht="18" customHeight="1" thickTop="1" x14ac:dyDescent="0.35">
      <c r="A15" s="42">
        <v>2024</v>
      </c>
      <c r="B15" s="43">
        <v>99998989.590613738</v>
      </c>
      <c r="C15" s="44">
        <v>1.3102050239526486E-2</v>
      </c>
      <c r="D15" s="45">
        <v>-7.324514686957162E-5</v>
      </c>
      <c r="E15" s="46">
        <v>-7324.9771984070539</v>
      </c>
    </row>
    <row r="16" spans="1:5" s="52" customFormat="1" ht="18" customHeight="1" x14ac:dyDescent="0.35">
      <c r="A16" s="42">
        <v>2025</v>
      </c>
      <c r="B16" s="43">
        <v>101718591.623538</v>
      </c>
      <c r="C16" s="44">
        <v>1.7196194081201766E-2</v>
      </c>
      <c r="D16" s="45">
        <v>-1.238991851478799E-4</v>
      </c>
      <c r="E16" s="46">
        <v>-12604.412292957306</v>
      </c>
    </row>
    <row r="17" spans="1:5" s="52" customFormat="1" ht="18" customHeight="1" x14ac:dyDescent="0.35">
      <c r="A17" s="42">
        <v>2026</v>
      </c>
      <c r="B17" s="43">
        <v>103494329.80451602</v>
      </c>
      <c r="C17" s="44">
        <v>1.7457361064829202E-2</v>
      </c>
      <c r="D17" s="45">
        <v>-1.8951543459488907E-4</v>
      </c>
      <c r="E17" s="46">
        <v>-19617.490708291531</v>
      </c>
    </row>
    <row r="18" spans="1:5" s="52" customFormat="1" ht="18" customHeight="1" x14ac:dyDescent="0.35">
      <c r="A18" s="42">
        <v>2027</v>
      </c>
      <c r="B18" s="43">
        <v>105282595.07378499</v>
      </c>
      <c r="C18" s="44">
        <v>1.7278871921260874E-2</v>
      </c>
      <c r="D18" s="45">
        <v>-2.4471215206256502E-4</v>
      </c>
      <c r="E18" s="46">
        <v>-25770.236705318093</v>
      </c>
    </row>
    <row r="19" spans="1:5" s="52" customFormat="1" ht="18" customHeight="1" x14ac:dyDescent="0.35">
      <c r="A19" s="42">
        <v>2028</v>
      </c>
      <c r="B19" s="43">
        <v>107103586.35940202</v>
      </c>
      <c r="C19" s="44">
        <v>1.7296223410344425E-2</v>
      </c>
      <c r="D19" s="45">
        <v>-3.3129527845776607E-4</v>
      </c>
      <c r="E19" s="46">
        <v>-35494.671683907509</v>
      </c>
    </row>
    <row r="20" spans="1:5" s="52" customFormat="1" ht="18" customHeight="1" x14ac:dyDescent="0.35">
      <c r="A20" s="42">
        <v>2029</v>
      </c>
      <c r="B20" s="43">
        <v>108858345.82487521</v>
      </c>
      <c r="C20" s="44">
        <v>1.6383760106639444E-2</v>
      </c>
      <c r="D20" s="45">
        <v>-4.2977647289321741E-4</v>
      </c>
      <c r="E20" s="46">
        <v>-46804.871546208858</v>
      </c>
    </row>
    <row r="21" spans="1:5" s="52" customFormat="1" ht="18" customHeight="1" x14ac:dyDescent="0.35">
      <c r="A21" s="42">
        <v>2030</v>
      </c>
      <c r="B21" s="43">
        <v>110764137.5941052</v>
      </c>
      <c r="C21" s="44">
        <v>1.7507080001894604E-2</v>
      </c>
      <c r="D21" s="45">
        <v>-5.8639361894674558E-4</v>
      </c>
      <c r="E21" s="46">
        <v>-64989.492917269468</v>
      </c>
    </row>
    <row r="22" spans="1:5" s="52" customFormat="1" ht="18" customHeight="1" x14ac:dyDescent="0.35">
      <c r="A22" s="42">
        <v>2031</v>
      </c>
      <c r="B22" s="43">
        <v>112705907.31192851</v>
      </c>
      <c r="C22" s="44">
        <v>1.7530671569338852E-2</v>
      </c>
      <c r="D22" s="45">
        <v>-6.3715949947540373E-4</v>
      </c>
      <c r="E22" s="46">
        <v>-71857.424131184816</v>
      </c>
    </row>
    <row r="23" spans="1:5" s="52" customFormat="1" ht="18" customHeight="1" x14ac:dyDescent="0.35">
      <c r="A23" s="42">
        <v>2032</v>
      </c>
      <c r="B23" s="43">
        <v>114683559.0524442</v>
      </c>
      <c r="C23" s="44">
        <v>1.7547010513320194E-2</v>
      </c>
      <c r="D23" s="45">
        <v>-7.3641178828176557E-4</v>
      </c>
      <c r="E23" s="46">
        <v>-84516.563802212477</v>
      </c>
    </row>
    <row r="24" spans="1:5" ht="18" customHeight="1" x14ac:dyDescent="0.35">
      <c r="A24" s="24" t="s">
        <v>4</v>
      </c>
      <c r="B24" s="3"/>
      <c r="C24" s="3"/>
    </row>
    <row r="25" spans="1:5" ht="21.75" customHeight="1" x14ac:dyDescent="0.35">
      <c r="A25" s="29" t="s">
        <v>250</v>
      </c>
      <c r="B25" s="3"/>
      <c r="C25" s="3"/>
    </row>
    <row r="26" spans="1:5" ht="21.75" customHeight="1" x14ac:dyDescent="0.35">
      <c r="A26" s="71" t="s">
        <v>251</v>
      </c>
      <c r="B26" s="3"/>
      <c r="C26" s="3"/>
    </row>
    <row r="27" spans="1:5" ht="21.75" customHeight="1" x14ac:dyDescent="0.35">
      <c r="A27" s="29" t="s">
        <v>172</v>
      </c>
      <c r="B27" s="18"/>
      <c r="C27" s="18"/>
    </row>
    <row r="28" spans="1:5" ht="21.75" customHeight="1" x14ac:dyDescent="0.35">
      <c r="A28" s="29" t="s">
        <v>179</v>
      </c>
    </row>
    <row r="29" spans="1:5" ht="21.75" customHeight="1" x14ac:dyDescent="0.35">
      <c r="A29" s="71" t="s">
        <v>180</v>
      </c>
    </row>
    <row r="30" spans="1:5" ht="21.75" customHeight="1" x14ac:dyDescent="0.35">
      <c r="A30" s="244" t="str">
        <f>Headings!F42</f>
        <v>Page 42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32"/>
  <sheetViews>
    <sheetView zoomScale="75" zoomScaleNormal="75" workbookViewId="0">
      <selection activeCell="A24" sqref="A24:E24"/>
    </sheetView>
  </sheetViews>
  <sheetFormatPr defaultColWidth="10.7265625" defaultRowHeight="21.75" customHeight="1" x14ac:dyDescent="0.35"/>
  <cols>
    <col min="1" max="1" width="7.7265625" style="92" customWidth="1"/>
    <col min="2" max="2" width="15.26953125" style="92" customWidth="1"/>
    <col min="3" max="3" width="17.6328125" style="92" customWidth="1"/>
    <col min="4" max="4" width="15.81640625" style="92" customWidth="1"/>
    <col min="5" max="5" width="17.7265625" style="93" customWidth="1"/>
    <col min="6" max="6" width="10.7265625" style="93"/>
    <col min="7" max="7" width="19.6328125" style="93" bestFit="1" customWidth="1"/>
    <col min="8" max="9" width="12" style="93" bestFit="1" customWidth="1"/>
    <col min="10" max="12" width="10.7265625" style="93"/>
    <col min="13" max="13" width="19.08984375" style="93" bestFit="1" customWidth="1"/>
    <col min="14" max="16384" width="10.7265625" style="93"/>
  </cols>
  <sheetData>
    <row r="1" spans="1:13" ht="23.4" x14ac:dyDescent="0.35">
      <c r="A1" s="245" t="str">
        <f>Headings!E43</f>
        <v xml:space="preserve">August 2023 UAL/Roads Property Tax Annexation Addendum </v>
      </c>
      <c r="B1" s="246"/>
      <c r="C1" s="246"/>
      <c r="D1" s="246"/>
      <c r="E1" s="246"/>
    </row>
    <row r="2" spans="1:13" ht="21.75" customHeight="1" x14ac:dyDescent="0.35">
      <c r="A2" s="245" t="s">
        <v>85</v>
      </c>
      <c r="B2" s="246"/>
      <c r="C2" s="246"/>
      <c r="D2" s="246"/>
      <c r="E2" s="246"/>
    </row>
    <row r="4" spans="1:13" s="21" customFormat="1" ht="66" customHeight="1" x14ac:dyDescent="0.35">
      <c r="A4" s="20" t="s">
        <v>107</v>
      </c>
      <c r="B4" s="31" t="s">
        <v>158</v>
      </c>
      <c r="C4" s="32" t="s">
        <v>156</v>
      </c>
      <c r="D4" s="101" t="s">
        <v>159</v>
      </c>
      <c r="E4" s="102" t="s">
        <v>157</v>
      </c>
      <c r="L4" s="195"/>
      <c r="M4" s="198"/>
    </row>
    <row r="5" spans="1:13" s="52" customFormat="1" ht="18" customHeight="1" x14ac:dyDescent="0.35">
      <c r="A5" s="37">
        <v>2015</v>
      </c>
      <c r="B5" s="60">
        <v>2.2500000000000004</v>
      </c>
      <c r="C5" s="172"/>
      <c r="D5" s="40"/>
      <c r="E5" s="50"/>
      <c r="L5" s="196"/>
      <c r="M5" s="93"/>
    </row>
    <row r="6" spans="1:13" s="52" customFormat="1" ht="18" customHeight="1" x14ac:dyDescent="0.35">
      <c r="A6" s="42">
        <v>2016</v>
      </c>
      <c r="B6" s="61">
        <v>2.25</v>
      </c>
      <c r="C6" s="132"/>
      <c r="D6" s="43"/>
      <c r="E6" s="68"/>
      <c r="L6" s="196"/>
      <c r="M6" s="93"/>
    </row>
    <row r="7" spans="1:13" s="52" customFormat="1" ht="18" customHeight="1" x14ac:dyDescent="0.35">
      <c r="A7" s="42">
        <v>2017</v>
      </c>
      <c r="B7" s="61">
        <v>2.2455655768266811</v>
      </c>
      <c r="C7" s="152"/>
      <c r="D7" s="43"/>
      <c r="E7" s="68"/>
      <c r="L7" s="196"/>
      <c r="M7" s="93"/>
    </row>
    <row r="8" spans="1:13" s="52" customFormat="1" ht="18" x14ac:dyDescent="0.35">
      <c r="A8" s="42">
        <v>2018</v>
      </c>
      <c r="B8" s="61">
        <v>2.0511364005976622</v>
      </c>
      <c r="C8" s="131"/>
      <c r="D8" s="43"/>
      <c r="E8" s="68"/>
    </row>
    <row r="9" spans="1:13" s="52" customFormat="1" ht="18" x14ac:dyDescent="0.35">
      <c r="A9" s="42">
        <v>2019</v>
      </c>
      <c r="B9" s="61">
        <v>1.8752308294757656</v>
      </c>
      <c r="C9" s="131"/>
      <c r="D9" s="43"/>
      <c r="E9" s="68"/>
    </row>
    <row r="10" spans="1:13" s="52" customFormat="1" ht="18" customHeight="1" x14ac:dyDescent="0.35">
      <c r="A10" s="42">
        <v>2020</v>
      </c>
      <c r="B10" s="61">
        <v>1.8242398454505373</v>
      </c>
      <c r="C10" s="156"/>
      <c r="D10" s="43"/>
      <c r="E10" s="68"/>
    </row>
    <row r="11" spans="1:13" s="57" customFormat="1" ht="18" customHeight="1" x14ac:dyDescent="0.35">
      <c r="A11" s="42">
        <v>2021</v>
      </c>
      <c r="B11" s="61">
        <v>1.8260027675439234</v>
      </c>
      <c r="C11" s="156"/>
      <c r="D11" s="43"/>
      <c r="E11" s="68"/>
    </row>
    <row r="12" spans="1:13" s="52" customFormat="1" ht="18" customHeight="1" thickBot="1" x14ac:dyDescent="0.4">
      <c r="A12" s="47">
        <v>2022</v>
      </c>
      <c r="B12" s="66">
        <v>1.6012</v>
      </c>
      <c r="C12" s="161"/>
      <c r="D12" s="48"/>
      <c r="E12" s="67"/>
    </row>
    <row r="13" spans="1:13" s="52" customFormat="1" ht="18" customHeight="1" thickTop="1" x14ac:dyDescent="0.35">
      <c r="A13" s="42">
        <v>2023</v>
      </c>
      <c r="B13" s="61">
        <v>1.2409601411158517</v>
      </c>
      <c r="C13" s="156"/>
      <c r="D13" s="43"/>
      <c r="E13" s="68"/>
    </row>
    <row r="14" spans="1:13" s="52" customFormat="1" ht="18" customHeight="1" x14ac:dyDescent="0.35">
      <c r="A14" s="42">
        <v>2024</v>
      </c>
      <c r="B14" s="61">
        <v>1.4248034956431526</v>
      </c>
      <c r="C14" s="169"/>
      <c r="D14" s="43"/>
      <c r="E14" s="68"/>
      <c r="G14" s="118"/>
    </row>
    <row r="15" spans="1:13" ht="18" customHeight="1" x14ac:dyDescent="0.35">
      <c r="A15" s="42">
        <v>2025</v>
      </c>
      <c r="B15" s="61">
        <v>1.4104784678658193</v>
      </c>
      <c r="C15" s="156"/>
      <c r="D15" s="43"/>
      <c r="E15" s="68"/>
      <c r="G15" s="119"/>
    </row>
    <row r="16" spans="1:13" ht="37.799999999999997" customHeight="1" x14ac:dyDescent="0.35">
      <c r="A16" s="42">
        <v>2026</v>
      </c>
      <c r="B16" s="61">
        <v>1.3941865436503507</v>
      </c>
      <c r="C16" s="197"/>
      <c r="D16" s="199"/>
      <c r="E16" s="68"/>
      <c r="G16" s="201"/>
    </row>
    <row r="17" spans="1:7" ht="18" customHeight="1" x14ac:dyDescent="0.35">
      <c r="A17" s="211">
        <v>2027</v>
      </c>
      <c r="B17" s="212">
        <v>1.4121629806176168</v>
      </c>
      <c r="C17" s="213" t="s">
        <v>267</v>
      </c>
      <c r="D17" s="214">
        <v>3104836689.3329377</v>
      </c>
      <c r="E17" s="215"/>
      <c r="G17" s="119"/>
    </row>
    <row r="18" spans="1:7" ht="20.399999999999999" x14ac:dyDescent="0.35">
      <c r="A18" s="211">
        <v>2028</v>
      </c>
      <c r="B18" s="212">
        <v>1.424363387941014</v>
      </c>
      <c r="C18" s="213" t="s">
        <v>246</v>
      </c>
      <c r="D18" s="216">
        <v>3231060553.0471015</v>
      </c>
      <c r="E18" s="217"/>
      <c r="G18" s="119"/>
    </row>
    <row r="19" spans="1:7" s="160" customFormat="1" ht="72" x14ac:dyDescent="0.35">
      <c r="A19" s="211">
        <v>2029</v>
      </c>
      <c r="B19" s="212">
        <v>1.6344414573579529</v>
      </c>
      <c r="C19" s="213" t="s">
        <v>266</v>
      </c>
      <c r="D19" s="219" t="s">
        <v>284</v>
      </c>
      <c r="E19" s="218"/>
      <c r="G19" s="119"/>
    </row>
    <row r="20" spans="1:7" s="163" customFormat="1" ht="18" customHeight="1" x14ac:dyDescent="0.35">
      <c r="A20" s="42">
        <v>2030</v>
      </c>
      <c r="B20" s="61">
        <v>1.5906850397792496</v>
      </c>
      <c r="C20" s="95"/>
      <c r="D20" s="43"/>
      <c r="E20" s="96"/>
    </row>
    <row r="21" spans="1:7" s="163" customFormat="1" ht="18" customHeight="1" x14ac:dyDescent="0.35">
      <c r="A21" s="42">
        <v>2031</v>
      </c>
      <c r="B21" s="61">
        <v>1.5346714275774014</v>
      </c>
      <c r="C21" s="95"/>
      <c r="D21" s="43"/>
      <c r="E21" s="96"/>
    </row>
    <row r="22" spans="1:7" s="163" customFormat="1" ht="18" customHeight="1" x14ac:dyDescent="0.35">
      <c r="A22" s="42">
        <v>2032</v>
      </c>
      <c r="B22" s="61">
        <v>1.4777607720431745</v>
      </c>
      <c r="C22" s="95"/>
      <c r="D22" s="43"/>
      <c r="E22" s="96"/>
      <c r="G22" s="119"/>
    </row>
    <row r="23" spans="1:7" ht="21.75" customHeight="1" x14ac:dyDescent="0.35">
      <c r="A23" s="86"/>
      <c r="G23" s="119"/>
    </row>
    <row r="24" spans="1:7" ht="21.75" customHeight="1" x14ac:dyDescent="0.35">
      <c r="A24" s="244" t="str">
        <f>Headings!H43</f>
        <v>Page 43</v>
      </c>
      <c r="B24" s="246"/>
      <c r="C24" s="246"/>
      <c r="D24" s="246"/>
      <c r="E24" s="246"/>
      <c r="G24" s="119"/>
    </row>
    <row r="27" spans="1:7" ht="21.75" customHeight="1" x14ac:dyDescent="0.35">
      <c r="B27" s="6"/>
      <c r="C27" s="6"/>
    </row>
    <row r="29" spans="1:7" ht="21.75" customHeight="1" x14ac:dyDescent="0.35">
      <c r="A29" s="5"/>
      <c r="B29" s="5"/>
      <c r="C29" s="5"/>
    </row>
    <row r="30" spans="1:7" ht="21.75" customHeight="1" x14ac:dyDescent="0.35">
      <c r="A30" s="5"/>
      <c r="B30" s="5"/>
      <c r="C30" s="5"/>
    </row>
    <row r="31" spans="1:7" ht="21.75" customHeight="1" x14ac:dyDescent="0.35">
      <c r="A31" s="5"/>
      <c r="B31" s="5"/>
      <c r="C31" s="5"/>
    </row>
    <row r="32" spans="1:7" ht="21.75" customHeight="1" x14ac:dyDescent="0.35">
      <c r="A32" s="5"/>
      <c r="B32" s="5"/>
      <c r="C32" s="5"/>
    </row>
  </sheetData>
  <mergeCells count="3">
    <mergeCell ref="A1:E1"/>
    <mergeCell ref="A2:E2"/>
    <mergeCell ref="A24:E24"/>
  </mergeCells>
  <pageMargins left="0.75" right="0.75" top="1" bottom="1" header="0.5" footer="0.5"/>
  <pageSetup scale="9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Headings!E44</f>
        <v>August 2023 Flood District Property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41346031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52104009</v>
      </c>
      <c r="C6" s="45">
        <v>0.26019372935699692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53571768</v>
      </c>
      <c r="C7" s="45">
        <v>2.8169790159525032E-2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55124711</v>
      </c>
      <c r="C8" s="45">
        <v>2.8988085664822583E-2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55124711</v>
      </c>
      <c r="C9" s="45">
        <v>0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57037253</v>
      </c>
      <c r="C10" s="45">
        <v>3.4694821347907023E-2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58404026</v>
      </c>
      <c r="C11" s="45">
        <v>2.3962812514831233E-2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58829811</v>
      </c>
      <c r="C12" s="45">
        <v>7.2903364572847185E-3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58486420</v>
      </c>
      <c r="C13" s="45">
        <v>-5.837023681752096E-3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58596032</v>
      </c>
      <c r="C14" s="45">
        <v>1.8741444595171686E-3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58880026</v>
      </c>
      <c r="C15" s="54">
        <v>4.8466421753610156E-3</v>
      </c>
      <c r="D15" s="54">
        <v>0</v>
      </c>
      <c r="E15" s="76">
        <v>0</v>
      </c>
    </row>
    <row r="16" spans="1:5" s="52" customFormat="1" ht="18" customHeight="1" thickTop="1" x14ac:dyDescent="0.35">
      <c r="A16" s="42">
        <v>2024</v>
      </c>
      <c r="B16" s="43">
        <v>59533760.999999993</v>
      </c>
      <c r="C16" s="45">
        <v>1.1102831374429023E-2</v>
      </c>
      <c r="D16" s="45">
        <v>-1.6977398345141559E-4</v>
      </c>
      <c r="E16" s="46">
        <v>-10109.000000014901</v>
      </c>
    </row>
    <row r="17" spans="1:5" ht="18" customHeight="1" x14ac:dyDescent="0.35">
      <c r="A17" s="42">
        <v>2025</v>
      </c>
      <c r="B17" s="43">
        <v>60216099.999999993</v>
      </c>
      <c r="C17" s="45">
        <v>1.1461379031638907E-2</v>
      </c>
      <c r="D17" s="45">
        <v>-2.9441924616679938E-4</v>
      </c>
      <c r="E17" s="46">
        <v>-17734.000000014901</v>
      </c>
    </row>
    <row r="18" spans="1:5" s="127" customFormat="1" ht="18" customHeight="1" x14ac:dyDescent="0.35">
      <c r="A18" s="42">
        <v>2026</v>
      </c>
      <c r="B18" s="43">
        <v>60927312.999999993</v>
      </c>
      <c r="C18" s="45">
        <v>1.1811010676546552E-2</v>
      </c>
      <c r="D18" s="45">
        <v>-4.1379739169200569E-4</v>
      </c>
      <c r="E18" s="46">
        <v>-25222.000000014901</v>
      </c>
    </row>
    <row r="19" spans="1:5" s="147" customFormat="1" ht="18" customHeight="1" x14ac:dyDescent="0.35">
      <c r="A19" s="42">
        <v>2027</v>
      </c>
      <c r="B19" s="43">
        <v>61647927.999999993</v>
      </c>
      <c r="C19" s="45">
        <v>1.1827454133747972E-2</v>
      </c>
      <c r="D19" s="45">
        <v>-5.3992113095158167E-4</v>
      </c>
      <c r="E19" s="46">
        <v>-33303.000000007451</v>
      </c>
    </row>
    <row r="20" spans="1:5" s="149" customFormat="1" ht="18" customHeight="1" x14ac:dyDescent="0.35">
      <c r="A20" s="42">
        <v>2028</v>
      </c>
      <c r="B20" s="43">
        <v>62375892</v>
      </c>
      <c r="C20" s="45">
        <v>1.180840984631315E-2</v>
      </c>
      <c r="D20" s="45">
        <v>-7.1386858909650019E-4</v>
      </c>
      <c r="E20" s="46">
        <v>-44560.000000007451</v>
      </c>
    </row>
    <row r="21" spans="1:5" s="160" customFormat="1" ht="18" customHeight="1" x14ac:dyDescent="0.35">
      <c r="A21" s="42">
        <v>2029</v>
      </c>
      <c r="B21" s="43">
        <v>63108415.000000007</v>
      </c>
      <c r="C21" s="45">
        <v>1.1743687769627531E-2</v>
      </c>
      <c r="D21" s="45">
        <v>-9.2507384688444994E-4</v>
      </c>
      <c r="E21" s="46">
        <v>-58434</v>
      </c>
    </row>
    <row r="22" spans="1:5" s="163" customFormat="1" ht="18" customHeight="1" x14ac:dyDescent="0.35">
      <c r="A22" s="42">
        <v>2030</v>
      </c>
      <c r="B22" s="43">
        <v>63842820.000000007</v>
      </c>
      <c r="C22" s="45">
        <v>1.163719608549818E-2</v>
      </c>
      <c r="D22" s="45">
        <v>-1.1724753441774149E-3</v>
      </c>
      <c r="E22" s="46">
        <v>-74942</v>
      </c>
    </row>
    <row r="23" spans="1:5" s="163" customFormat="1" ht="18" customHeight="1" x14ac:dyDescent="0.35">
      <c r="A23" s="42">
        <v>2031</v>
      </c>
      <c r="B23" s="43">
        <v>64585441.000000007</v>
      </c>
      <c r="C23" s="45">
        <v>1.1632020640692353E-2</v>
      </c>
      <c r="D23" s="45">
        <v>-1.3248726378985998E-3</v>
      </c>
      <c r="E23" s="46">
        <v>-85681</v>
      </c>
    </row>
    <row r="24" spans="1:5" s="163" customFormat="1" ht="18" customHeight="1" x14ac:dyDescent="0.35">
      <c r="A24" s="42">
        <v>2032</v>
      </c>
      <c r="B24" s="43">
        <v>65338177.000000007</v>
      </c>
      <c r="C24" s="45">
        <v>1.165488674142523E-2</v>
      </c>
      <c r="D24" s="45">
        <v>-1.5178910246942401E-3</v>
      </c>
      <c r="E24" s="46">
        <v>-99326.999999992549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113</v>
      </c>
      <c r="B26" s="3"/>
      <c r="C26" s="3"/>
    </row>
    <row r="27" spans="1:5" ht="21.75" customHeight="1" x14ac:dyDescent="0.35">
      <c r="A27" s="29" t="s">
        <v>245</v>
      </c>
      <c r="B27" s="3"/>
      <c r="C27" s="3"/>
    </row>
    <row r="28" spans="1:5" ht="21.75" customHeight="1" x14ac:dyDescent="0.35">
      <c r="A28" s="29" t="s">
        <v>227</v>
      </c>
      <c r="B28" s="18"/>
      <c r="C28" s="18"/>
    </row>
    <row r="29" spans="1:5" ht="21.75" customHeight="1" x14ac:dyDescent="0.35">
      <c r="A29" s="3"/>
      <c r="B29" s="18"/>
      <c r="C29" s="18"/>
    </row>
    <row r="30" spans="1:5" ht="21.75" customHeight="1" x14ac:dyDescent="0.35">
      <c r="A30" s="244" t="str">
        <f>Headings!F44</f>
        <v>Page 44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15" customWidth="1"/>
    <col min="2" max="2" width="20.7265625" style="115" customWidth="1"/>
    <col min="3" max="3" width="10.7265625" style="115" customWidth="1"/>
    <col min="4" max="5" width="17.7265625" style="116" customWidth="1"/>
    <col min="6" max="16384" width="10.7265625" style="116"/>
  </cols>
  <sheetData>
    <row r="1" spans="1:5" ht="23.4" x14ac:dyDescent="0.35">
      <c r="A1" s="245" t="str">
        <f>Headings!E45</f>
        <v>August 2023 Marine Levy Property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1183252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1183252</v>
      </c>
      <c r="C6" s="45">
        <v>0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1183252</v>
      </c>
      <c r="C7" s="45">
        <v>0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1183252</v>
      </c>
      <c r="C8" s="45">
        <v>0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5769754</v>
      </c>
      <c r="C9" s="45">
        <v>3.8761836024785925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5927796</v>
      </c>
      <c r="C10" s="45">
        <v>2.7391462443632886E-2</v>
      </c>
      <c r="D10" s="5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6117419</v>
      </c>
      <c r="C11" s="45">
        <v>3.1988786388735369E-2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6290100</v>
      </c>
      <c r="C12" s="45">
        <v>2.8227754221183732E-2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6461231</v>
      </c>
      <c r="C13" s="45">
        <v>2.7206403713772476E-2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6525843</v>
      </c>
      <c r="C14" s="45">
        <v>9.9999520215265925E-3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6820483</v>
      </c>
      <c r="C15" s="54">
        <v>4.5149722419004057E-2</v>
      </c>
      <c r="D15" s="54">
        <v>0</v>
      </c>
      <c r="E15" s="76">
        <v>0</v>
      </c>
    </row>
    <row r="16" spans="1:5" s="52" customFormat="1" ht="18" customHeight="1" thickTop="1" x14ac:dyDescent="0.35">
      <c r="A16" s="42">
        <v>2024</v>
      </c>
      <c r="B16" s="43">
        <v>6964406.8300000001</v>
      </c>
      <c r="C16" s="45">
        <v>2.1101706433400702E-2</v>
      </c>
      <c r="D16" s="45">
        <v>-1.6811239908276487E-4</v>
      </c>
      <c r="E16" s="46">
        <v>-1170.9999999990687</v>
      </c>
    </row>
    <row r="17" spans="1:5" ht="18" customHeight="1" x14ac:dyDescent="0.35">
      <c r="A17" s="42">
        <v>2025</v>
      </c>
      <c r="B17" s="43">
        <v>7113872.8983000014</v>
      </c>
      <c r="C17" s="45">
        <v>2.1461421187538798E-2</v>
      </c>
      <c r="D17" s="45">
        <v>-2.9155779584133512E-4</v>
      </c>
      <c r="E17" s="46">
        <v>-2074.7099999981001</v>
      </c>
    </row>
    <row r="18" spans="1:5" s="127" customFormat="1" ht="18" customHeight="1" x14ac:dyDescent="0.35">
      <c r="A18" s="42">
        <v>2026</v>
      </c>
      <c r="B18" s="43">
        <v>7269033.6272830013</v>
      </c>
      <c r="C18" s="45">
        <v>2.1811006634667063E-2</v>
      </c>
      <c r="D18" s="45">
        <v>-4.0971558568791977E-4</v>
      </c>
      <c r="E18" s="46">
        <v>-2979.4570999983698</v>
      </c>
    </row>
    <row r="19" spans="1:5" s="147" customFormat="1" ht="18" customHeight="1" x14ac:dyDescent="0.35">
      <c r="A19" s="42">
        <v>2027</v>
      </c>
      <c r="B19" s="43">
        <v>7427697.9635558333</v>
      </c>
      <c r="C19" s="45">
        <v>2.1827431871729752E-2</v>
      </c>
      <c r="D19" s="45">
        <v>-5.3463770879114136E-4</v>
      </c>
      <c r="E19" s="46">
        <v>-3973.2516709975898</v>
      </c>
    </row>
    <row r="20" spans="1:5" s="149" customFormat="1" ht="18" customHeight="1" x14ac:dyDescent="0.35">
      <c r="A20" s="42">
        <v>2028</v>
      </c>
      <c r="B20" s="43">
        <v>7589683.9431913914</v>
      </c>
      <c r="C20" s="45">
        <v>2.1808369218881296E-2</v>
      </c>
      <c r="D20" s="45">
        <v>-7.0690543424045682E-4</v>
      </c>
      <c r="E20" s="46">
        <v>-5368.9841877082363</v>
      </c>
    </row>
    <row r="21" spans="1:5" s="160" customFormat="1" ht="18" customHeight="1" x14ac:dyDescent="0.35">
      <c r="A21" s="42">
        <v>2029</v>
      </c>
      <c r="B21" s="43">
        <v>7754711.782623305</v>
      </c>
      <c r="C21" s="45">
        <v>2.174370377833168E-2</v>
      </c>
      <c r="D21" s="45">
        <v>-9.1598010457871748E-4</v>
      </c>
      <c r="E21" s="46">
        <v>-7109.6740295859054</v>
      </c>
    </row>
    <row r="22" spans="1:5" s="163" customFormat="1" ht="18" customHeight="1" x14ac:dyDescent="0.35">
      <c r="A22" s="42">
        <v>2030</v>
      </c>
      <c r="B22" s="43">
        <v>7922501.9004495377</v>
      </c>
      <c r="C22" s="45">
        <v>2.163718298366879E-2</v>
      </c>
      <c r="D22" s="45">
        <v>-1.1610068939221785E-3</v>
      </c>
      <c r="E22" s="46">
        <v>-9208.7707698820159</v>
      </c>
    </row>
    <row r="23" spans="1:5" s="163" customFormat="1" ht="18" customHeight="1" x14ac:dyDescent="0.35">
      <c r="A23" s="42">
        <v>2031</v>
      </c>
      <c r="B23" s="43">
        <v>8093881.9194540335</v>
      </c>
      <c r="C23" s="45">
        <v>2.1632057796637572E-2</v>
      </c>
      <c r="D23" s="45">
        <v>-1.3118440869988035E-3</v>
      </c>
      <c r="E23" s="46">
        <v>-10631.858477580361</v>
      </c>
    </row>
    <row r="24" spans="1:5" s="163" customFormat="1" ht="18" customHeight="1" x14ac:dyDescent="0.35">
      <c r="A24" s="42">
        <v>2032</v>
      </c>
      <c r="B24" s="43">
        <v>8269153.7386485729</v>
      </c>
      <c r="C24" s="45">
        <v>2.1654852509432443E-2</v>
      </c>
      <c r="D24" s="45">
        <v>-1.5029916545173938E-3</v>
      </c>
      <c r="E24" s="46">
        <v>-12447.177062356845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250</v>
      </c>
      <c r="B26" s="3"/>
      <c r="C26" s="3"/>
    </row>
    <row r="27" spans="1:5" ht="21.75" customHeight="1" x14ac:dyDescent="0.35">
      <c r="A27" s="71" t="s">
        <v>251</v>
      </c>
      <c r="B27" s="3"/>
      <c r="C27" s="3"/>
    </row>
    <row r="28" spans="1:5" ht="21.75" customHeight="1" x14ac:dyDescent="0.35">
      <c r="A28" s="3"/>
      <c r="B28" s="116"/>
      <c r="C28" s="116"/>
    </row>
    <row r="29" spans="1:5" ht="21.75" customHeight="1" x14ac:dyDescent="0.35">
      <c r="A29" s="3"/>
      <c r="B29" s="116"/>
      <c r="C29" s="116"/>
    </row>
    <row r="30" spans="1:5" ht="21.75" customHeight="1" x14ac:dyDescent="0.35">
      <c r="A30" s="244" t="str">
        <f>Headings!F45</f>
        <v>Page 45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7" ht="23.4" x14ac:dyDescent="0.35">
      <c r="A1" s="245" t="str">
        <f>Headings!E46</f>
        <v>August 2023 Transit Property Tax Forecast</v>
      </c>
      <c r="B1" s="246"/>
      <c r="C1" s="246"/>
      <c r="D1" s="246"/>
      <c r="E1" s="246"/>
    </row>
    <row r="2" spans="1:7" ht="21.75" customHeight="1" x14ac:dyDescent="0.35">
      <c r="A2" s="245" t="s">
        <v>85</v>
      </c>
      <c r="B2" s="246"/>
      <c r="C2" s="246"/>
      <c r="D2" s="246"/>
      <c r="E2" s="246"/>
    </row>
    <row r="4" spans="1:7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7" s="52" customFormat="1" ht="18" customHeight="1" x14ac:dyDescent="0.35">
      <c r="A5" s="37">
        <v>2013</v>
      </c>
      <c r="B5" s="38">
        <v>23473405</v>
      </c>
      <c r="C5" s="81" t="s">
        <v>79</v>
      </c>
      <c r="D5" s="50">
        <v>0</v>
      </c>
      <c r="E5" s="41">
        <v>0</v>
      </c>
    </row>
    <row r="6" spans="1:7" s="52" customFormat="1" ht="18" customHeight="1" x14ac:dyDescent="0.35">
      <c r="A6" s="42">
        <v>2014</v>
      </c>
      <c r="B6" s="43">
        <v>25426081.857224997</v>
      </c>
      <c r="C6" s="45">
        <v>8.3186774872456626E-2</v>
      </c>
      <c r="D6" s="45">
        <v>0</v>
      </c>
      <c r="E6" s="46">
        <v>0</v>
      </c>
      <c r="F6" s="57"/>
      <c r="G6" s="70"/>
    </row>
    <row r="7" spans="1:7" s="52" customFormat="1" ht="18" customHeight="1" x14ac:dyDescent="0.35">
      <c r="A7" s="42">
        <v>2015</v>
      </c>
      <c r="B7" s="43">
        <v>26253065</v>
      </c>
      <c r="C7" s="45">
        <v>3.2524993328455265E-2</v>
      </c>
      <c r="D7" s="45">
        <v>0</v>
      </c>
      <c r="E7" s="46">
        <v>0</v>
      </c>
    </row>
    <row r="8" spans="1:7" s="52" customFormat="1" ht="18" customHeight="1" x14ac:dyDescent="0.35">
      <c r="A8" s="42">
        <v>2016</v>
      </c>
      <c r="B8" s="43">
        <v>26951390</v>
      </c>
      <c r="C8" s="45">
        <v>2.6599751305228514E-2</v>
      </c>
      <c r="D8" s="45">
        <v>0</v>
      </c>
      <c r="E8" s="46">
        <v>0</v>
      </c>
    </row>
    <row r="9" spans="1:7" s="52" customFormat="1" ht="18" customHeight="1" x14ac:dyDescent="0.35">
      <c r="A9" s="42">
        <v>2017</v>
      </c>
      <c r="B9" s="43">
        <v>23315897</v>
      </c>
      <c r="C9" s="45">
        <v>-0.13489074218435482</v>
      </c>
      <c r="D9" s="45">
        <v>0</v>
      </c>
      <c r="E9" s="46">
        <v>0</v>
      </c>
    </row>
    <row r="10" spans="1:7" s="52" customFormat="1" ht="18" customHeight="1" x14ac:dyDescent="0.35">
      <c r="A10" s="42">
        <v>2018</v>
      </c>
      <c r="B10" s="43">
        <v>23641990</v>
      </c>
      <c r="C10" s="45">
        <v>1.3985865523423735E-2</v>
      </c>
      <c r="D10" s="45">
        <v>0</v>
      </c>
      <c r="E10" s="46">
        <v>0</v>
      </c>
    </row>
    <row r="11" spans="1:7" s="52" customFormat="1" ht="18" customHeight="1" x14ac:dyDescent="0.35">
      <c r="A11" s="42">
        <v>2019</v>
      </c>
      <c r="B11" s="43">
        <v>29355710</v>
      </c>
      <c r="C11" s="45">
        <v>0.2416767793235679</v>
      </c>
      <c r="D11" s="45">
        <v>0</v>
      </c>
      <c r="E11" s="46">
        <v>0</v>
      </c>
    </row>
    <row r="12" spans="1:7" s="52" customFormat="1" ht="18" customHeight="1" x14ac:dyDescent="0.35">
      <c r="A12" s="42">
        <v>2020</v>
      </c>
      <c r="B12" s="43">
        <v>30184815</v>
      </c>
      <c r="C12" s="45">
        <v>2.8243397962440797E-2</v>
      </c>
      <c r="D12" s="45">
        <v>0</v>
      </c>
      <c r="E12" s="46">
        <v>0</v>
      </c>
    </row>
    <row r="13" spans="1:7" s="52" customFormat="1" ht="18" customHeight="1" x14ac:dyDescent="0.35">
      <c r="A13" s="42">
        <v>2021</v>
      </c>
      <c r="B13" s="43">
        <v>30985949</v>
      </c>
      <c r="C13" s="45">
        <v>2.6540961075958158E-2</v>
      </c>
      <c r="D13" s="45">
        <v>0</v>
      </c>
      <c r="E13" s="46">
        <v>0</v>
      </c>
    </row>
    <row r="14" spans="1:7" s="52" customFormat="1" ht="18" customHeight="1" x14ac:dyDescent="0.35">
      <c r="A14" s="42">
        <v>2022</v>
      </c>
      <c r="B14" s="43">
        <v>31794564</v>
      </c>
      <c r="C14" s="45">
        <v>2.6096183144172835E-2</v>
      </c>
      <c r="D14" s="45">
        <v>0</v>
      </c>
      <c r="E14" s="46">
        <v>0</v>
      </c>
    </row>
    <row r="15" spans="1:7" s="52" customFormat="1" ht="18" customHeight="1" thickBot="1" x14ac:dyDescent="0.4">
      <c r="A15" s="47">
        <v>2023</v>
      </c>
      <c r="B15" s="48">
        <v>32620449</v>
      </c>
      <c r="C15" s="54">
        <v>2.5975666783793594E-2</v>
      </c>
      <c r="D15" s="54">
        <v>0</v>
      </c>
      <c r="E15" s="76">
        <v>0</v>
      </c>
    </row>
    <row r="16" spans="1:7" s="52" customFormat="1" ht="18" customHeight="1" thickTop="1" x14ac:dyDescent="0.35">
      <c r="A16" s="42">
        <v>2024</v>
      </c>
      <c r="B16" s="43">
        <v>33269812.840821367</v>
      </c>
      <c r="C16" s="45">
        <v>1.9906649378779839E-2</v>
      </c>
      <c r="D16" s="45">
        <v>-1.40353809370386E-4</v>
      </c>
      <c r="E16" s="46">
        <v>-4670.2004496715963</v>
      </c>
    </row>
    <row r="17" spans="1:5" ht="18" customHeight="1" x14ac:dyDescent="0.35">
      <c r="A17" s="42">
        <v>2025</v>
      </c>
      <c r="B17" s="43">
        <v>33984889.136838831</v>
      </c>
      <c r="C17" s="45">
        <v>2.1493246729061166E-2</v>
      </c>
      <c r="D17" s="45">
        <v>-2.6426737101570286E-4</v>
      </c>
      <c r="E17" s="46">
        <v>-8983.4713448062539</v>
      </c>
    </row>
    <row r="18" spans="1:5" s="127" customFormat="1" ht="18" customHeight="1" x14ac:dyDescent="0.35">
      <c r="A18" s="42">
        <v>2026</v>
      </c>
      <c r="B18" s="43">
        <v>34727837.419698022</v>
      </c>
      <c r="C18" s="45">
        <v>2.1861135985106195E-2</v>
      </c>
      <c r="D18" s="45">
        <v>-3.8192566547101681E-4</v>
      </c>
      <c r="E18" s="46">
        <v>-13268.520005218685</v>
      </c>
    </row>
    <row r="19" spans="1:5" s="147" customFormat="1" ht="18" customHeight="1" x14ac:dyDescent="0.35">
      <c r="A19" s="42">
        <v>2027</v>
      </c>
      <c r="B19" s="43">
        <v>35488034.948020145</v>
      </c>
      <c r="C19" s="45">
        <v>2.1890148791439801E-2</v>
      </c>
      <c r="D19" s="45">
        <v>-5.0221910155623384E-4</v>
      </c>
      <c r="E19" s="46">
        <v>-17831.724460229278</v>
      </c>
    </row>
    <row r="20" spans="1:5" s="149" customFormat="1" ht="18" customHeight="1" x14ac:dyDescent="0.35">
      <c r="A20" s="42">
        <v>2028</v>
      </c>
      <c r="B20" s="43">
        <v>36264343.071730718</v>
      </c>
      <c r="C20" s="45">
        <v>2.1875207371939487E-2</v>
      </c>
      <c r="D20" s="45">
        <v>-6.7287144927141718E-4</v>
      </c>
      <c r="E20" s="46">
        <v>-24417.671033248305</v>
      </c>
    </row>
    <row r="21" spans="1:5" s="160" customFormat="1" ht="18" customHeight="1" x14ac:dyDescent="0.35">
      <c r="A21" s="42">
        <v>2029</v>
      </c>
      <c r="B21" s="43">
        <v>37055372.737610295</v>
      </c>
      <c r="C21" s="45">
        <v>2.1812877302504141E-2</v>
      </c>
      <c r="D21" s="45">
        <v>-8.7945994593352506E-4</v>
      </c>
      <c r="E21" s="46">
        <v>-32617.401802793145</v>
      </c>
    </row>
    <row r="22" spans="1:5" s="163" customFormat="1" ht="18" customHeight="1" x14ac:dyDescent="0.35">
      <c r="A22" s="42">
        <v>2030</v>
      </c>
      <c r="B22" s="43">
        <v>37859485.604894571</v>
      </c>
      <c r="C22" s="45">
        <v>2.1700304379022484E-2</v>
      </c>
      <c r="D22" s="45">
        <v>-1.1368468748622629E-3</v>
      </c>
      <c r="E22" s="46">
        <v>-43089.423970796168</v>
      </c>
    </row>
    <row r="23" spans="1:5" s="163" customFormat="1" ht="18" customHeight="1" x14ac:dyDescent="0.35">
      <c r="A23" s="42">
        <v>2031</v>
      </c>
      <c r="B23" s="43">
        <v>38681314.615190439</v>
      </c>
      <c r="C23" s="45">
        <v>2.170734750261949E-2</v>
      </c>
      <c r="D23" s="45">
        <v>-1.2782720083318599E-3</v>
      </c>
      <c r="E23" s="46">
        <v>-49508.527082420886</v>
      </c>
    </row>
    <row r="24" spans="1:5" s="163" customFormat="1" ht="18" customHeight="1" x14ac:dyDescent="0.35">
      <c r="A24" s="42">
        <v>2032</v>
      </c>
      <c r="B24" s="43">
        <v>39522109.870622113</v>
      </c>
      <c r="C24" s="45">
        <v>2.1736470536125152E-2</v>
      </c>
      <c r="D24" s="45">
        <v>-1.4622383931127692E-3</v>
      </c>
      <c r="E24" s="46">
        <v>-57875.374023556709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9" t="s">
        <v>250</v>
      </c>
      <c r="B26" s="3"/>
      <c r="C26" s="3"/>
    </row>
    <row r="27" spans="1:5" ht="21.75" customHeight="1" x14ac:dyDescent="0.35">
      <c r="A27" s="71" t="s">
        <v>251</v>
      </c>
      <c r="B27" s="3"/>
      <c r="C27" s="3"/>
    </row>
    <row r="28" spans="1:5" ht="21.75" customHeight="1" x14ac:dyDescent="0.35">
      <c r="A28" s="3"/>
      <c r="B28" s="18"/>
      <c r="C28" s="18"/>
    </row>
    <row r="29" spans="1:5" ht="21.75" customHeight="1" x14ac:dyDescent="0.35">
      <c r="A29" s="3"/>
      <c r="B29" s="18"/>
      <c r="C29" s="18"/>
    </row>
    <row r="30" spans="1:5" ht="21.75" customHeight="1" x14ac:dyDescent="0.35">
      <c r="A30" s="244" t="str">
        <f>Headings!F46</f>
        <v>Page 46</v>
      </c>
      <c r="B30" s="247"/>
      <c r="C30" s="247"/>
      <c r="D30" s="247"/>
      <c r="E30" s="246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+Headings!E47</f>
        <v>August 2023 UTGO Bond Property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s="21" customFormat="1" ht="66" customHeight="1" x14ac:dyDescent="0.35">
      <c r="A4" s="20" t="s">
        <v>107</v>
      </c>
      <c r="B4" s="31" t="s">
        <v>81</v>
      </c>
      <c r="C4" s="31" t="s">
        <v>27</v>
      </c>
      <c r="D4" s="20" t="str">
        <f>Headings!E51</f>
        <v>% Change from July 2023 Forecast</v>
      </c>
      <c r="E4" s="32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21040000</v>
      </c>
      <c r="C5" s="77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19630000</v>
      </c>
      <c r="C6" s="55">
        <v>-6.7015209125475317E-2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11620000</v>
      </c>
      <c r="C7" s="55">
        <v>-0.40804890473764643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16820000</v>
      </c>
      <c r="C8" s="55">
        <v>0.44750430292598975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16880000</v>
      </c>
      <c r="C9" s="55">
        <v>3.5671819262781401E-3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17300000</v>
      </c>
      <c r="C10" s="55">
        <v>2.4881516587677677E-2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17910000</v>
      </c>
      <c r="C11" s="55">
        <v>3.5260115606936315E-2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13620000</v>
      </c>
      <c r="C12" s="55">
        <v>-0.23953098827470687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13950000</v>
      </c>
      <c r="C13" s="55">
        <v>2.4229074889867919E-2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15670000</v>
      </c>
      <c r="C14" s="55">
        <v>0.12329749103942644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17020000</v>
      </c>
      <c r="C15" s="56">
        <v>8.6151882578174854E-2</v>
      </c>
      <c r="D15" s="54">
        <v>0</v>
      </c>
      <c r="E15" s="76">
        <v>0</v>
      </c>
    </row>
    <row r="16" spans="1:5" s="52" customFormat="1" ht="18" customHeight="1" thickTop="1" x14ac:dyDescent="0.35">
      <c r="A16" s="42">
        <v>2024</v>
      </c>
      <c r="B16" s="43">
        <v>6270000</v>
      </c>
      <c r="C16" s="55">
        <v>-0.6316098707403055</v>
      </c>
      <c r="D16" s="45">
        <v>0</v>
      </c>
      <c r="E16" s="46">
        <v>0</v>
      </c>
    </row>
    <row r="17" spans="1:8" ht="18" customHeight="1" x14ac:dyDescent="0.35">
      <c r="A17" s="42">
        <v>2025</v>
      </c>
      <c r="B17" s="43">
        <v>9440000</v>
      </c>
      <c r="C17" s="55">
        <v>0.50558213716108447</v>
      </c>
      <c r="D17" s="45">
        <v>0</v>
      </c>
      <c r="E17" s="46">
        <v>0</v>
      </c>
    </row>
    <row r="18" spans="1:8" s="127" customFormat="1" ht="18" customHeight="1" x14ac:dyDescent="0.35">
      <c r="A18" s="42">
        <v>2026</v>
      </c>
      <c r="B18" s="43">
        <v>13410000</v>
      </c>
      <c r="C18" s="55">
        <v>0.42055084745762716</v>
      </c>
      <c r="D18" s="45">
        <v>0</v>
      </c>
      <c r="E18" s="46">
        <v>0</v>
      </c>
    </row>
    <row r="19" spans="1:8" s="147" customFormat="1" ht="18" customHeight="1" x14ac:dyDescent="0.35">
      <c r="A19" s="42">
        <v>2027</v>
      </c>
      <c r="B19" s="43">
        <v>25140000</v>
      </c>
      <c r="C19" s="55">
        <v>0.87472035794183456</v>
      </c>
      <c r="D19" s="45">
        <v>0</v>
      </c>
      <c r="E19" s="46">
        <v>0</v>
      </c>
    </row>
    <row r="20" spans="1:8" s="149" customFormat="1" ht="18" customHeight="1" x14ac:dyDescent="0.35">
      <c r="A20" s="42">
        <v>2028</v>
      </c>
      <c r="B20" s="43">
        <v>39560000</v>
      </c>
      <c r="C20" s="55">
        <v>0.57358790771678603</v>
      </c>
      <c r="D20" s="45">
        <v>0</v>
      </c>
      <c r="E20" s="46">
        <v>0</v>
      </c>
    </row>
    <row r="21" spans="1:8" s="160" customFormat="1" ht="18" customHeight="1" x14ac:dyDescent="0.35">
      <c r="A21" s="42">
        <v>2029</v>
      </c>
      <c r="B21" s="43">
        <v>53970000</v>
      </c>
      <c r="C21" s="55">
        <v>0.36425682507583423</v>
      </c>
      <c r="D21" s="45">
        <v>0</v>
      </c>
      <c r="E21" s="46">
        <v>0</v>
      </c>
    </row>
    <row r="22" spans="1:8" s="163" customFormat="1" ht="18" customHeight="1" x14ac:dyDescent="0.35">
      <c r="A22" s="42">
        <v>2030</v>
      </c>
      <c r="B22" s="43">
        <v>68380000</v>
      </c>
      <c r="C22" s="55">
        <v>0.26700018528812297</v>
      </c>
      <c r="D22" s="45">
        <v>0</v>
      </c>
      <c r="E22" s="46">
        <v>0</v>
      </c>
    </row>
    <row r="23" spans="1:8" s="163" customFormat="1" ht="18" customHeight="1" x14ac:dyDescent="0.35">
      <c r="A23" s="42">
        <v>2031</v>
      </c>
      <c r="B23" s="43">
        <v>82300000</v>
      </c>
      <c r="C23" s="55">
        <v>0.20356829482304772</v>
      </c>
      <c r="D23" s="45">
        <v>0</v>
      </c>
      <c r="E23" s="46">
        <v>0</v>
      </c>
    </row>
    <row r="24" spans="1:8" s="163" customFormat="1" ht="18" customHeight="1" x14ac:dyDescent="0.35">
      <c r="A24" s="42">
        <v>2032</v>
      </c>
      <c r="B24" s="43">
        <v>94910000</v>
      </c>
      <c r="C24" s="55">
        <v>0.15321992709599019</v>
      </c>
      <c r="D24" s="45">
        <v>0</v>
      </c>
      <c r="E24" s="46">
        <v>0</v>
      </c>
    </row>
    <row r="25" spans="1:8" ht="21.75" customHeight="1" x14ac:dyDescent="0.35">
      <c r="A25" s="24" t="s">
        <v>4</v>
      </c>
      <c r="B25" s="3"/>
      <c r="C25" s="3"/>
    </row>
    <row r="26" spans="1:8" ht="21.75" customHeight="1" x14ac:dyDescent="0.35">
      <c r="A26" s="29" t="s">
        <v>122</v>
      </c>
      <c r="B26" s="3"/>
      <c r="C26" s="3"/>
    </row>
    <row r="27" spans="1:8" s="163" customFormat="1" ht="21.75" customHeight="1" x14ac:dyDescent="0.35">
      <c r="A27" s="29" t="s">
        <v>254</v>
      </c>
      <c r="B27" s="3"/>
      <c r="C27" s="3"/>
    </row>
    <row r="28" spans="1:8" ht="21.75" customHeight="1" x14ac:dyDescent="0.35">
      <c r="A28" s="71" t="s">
        <v>253</v>
      </c>
      <c r="B28" s="18"/>
      <c r="C28" s="18"/>
      <c r="H28" s="163"/>
    </row>
    <row r="29" spans="1:8" ht="21.75" customHeight="1" x14ac:dyDescent="0.35">
      <c r="A29" s="3"/>
      <c r="B29" s="18"/>
      <c r="C29" s="18"/>
    </row>
    <row r="30" spans="1:8" ht="21.75" customHeight="1" x14ac:dyDescent="0.35">
      <c r="A30" s="244" t="str">
        <f>+Headings!F47</f>
        <v>Page 47</v>
      </c>
      <c r="B30" s="247"/>
      <c r="C30" s="247"/>
      <c r="D30" s="247"/>
      <c r="E30" s="246"/>
    </row>
    <row r="33" spans="1:8" ht="21.75" customHeight="1" x14ac:dyDescent="0.35">
      <c r="B33" s="6"/>
    </row>
    <row r="34" spans="1:8" ht="21.75" customHeight="1" x14ac:dyDescent="0.35">
      <c r="B34" s="6"/>
      <c r="H34" s="163"/>
    </row>
    <row r="35" spans="1:8" ht="21.75" customHeight="1" x14ac:dyDescent="0.35">
      <c r="A35" s="5"/>
      <c r="B35" s="6"/>
    </row>
    <row r="36" spans="1:8" ht="21.75" customHeight="1" x14ac:dyDescent="0.35">
      <c r="A36" s="5"/>
      <c r="B36" s="5"/>
    </row>
    <row r="37" spans="1:8" ht="21.75" customHeight="1" x14ac:dyDescent="0.35">
      <c r="A37" s="5"/>
      <c r="B37" s="5"/>
    </row>
    <row r="38" spans="1:8" ht="21.75" customHeight="1" x14ac:dyDescent="0.35">
      <c r="A38" s="5"/>
      <c r="B38" s="5"/>
    </row>
    <row r="39" spans="1:8" ht="21.75" customHeight="1" x14ac:dyDescent="0.35">
      <c r="A39" s="5"/>
      <c r="B39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53" customWidth="1"/>
    <col min="2" max="2" width="22.7265625" style="153" customWidth="1"/>
    <col min="3" max="3" width="15.26953125" style="153" customWidth="1"/>
    <col min="4" max="4" width="20.6328125" style="154" customWidth="1"/>
    <col min="5" max="16384" width="10.7265625" style="154"/>
  </cols>
  <sheetData>
    <row r="1" spans="1:4" ht="23.4" x14ac:dyDescent="0.35">
      <c r="A1" s="245" t="str">
        <f>Headings!E48</f>
        <v>August 2023 King County Inflation + Population Index Forecast</v>
      </c>
      <c r="B1" s="245"/>
      <c r="C1" s="245"/>
      <c r="D1" s="245"/>
    </row>
    <row r="2" spans="1:4" ht="21.75" customHeight="1" x14ac:dyDescent="0.35">
      <c r="A2" s="245" t="s">
        <v>85</v>
      </c>
      <c r="B2" s="245"/>
      <c r="C2" s="245"/>
      <c r="D2" s="245"/>
    </row>
    <row r="4" spans="1:4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</row>
    <row r="5" spans="1:4" s="52" customFormat="1" ht="18" customHeight="1" x14ac:dyDescent="0.35">
      <c r="A5" s="37">
        <v>2013</v>
      </c>
      <c r="B5" s="77" t="s">
        <v>79</v>
      </c>
      <c r="C5" s="73" t="s">
        <v>79</v>
      </c>
      <c r="D5" s="81" t="s">
        <v>79</v>
      </c>
    </row>
    <row r="6" spans="1:4" s="52" customFormat="1" ht="18" customHeight="1" x14ac:dyDescent="0.35">
      <c r="A6" s="42">
        <v>2014</v>
      </c>
      <c r="B6" s="85" t="s">
        <v>79</v>
      </c>
      <c r="C6" s="107" t="s">
        <v>79</v>
      </c>
      <c r="D6" s="74" t="s">
        <v>79</v>
      </c>
    </row>
    <row r="7" spans="1:4" s="52" customFormat="1" ht="18" customHeight="1" x14ac:dyDescent="0.35">
      <c r="A7" s="42">
        <v>2015</v>
      </c>
      <c r="B7" s="181">
        <v>1.040051614861903</v>
      </c>
      <c r="C7" s="107" t="s">
        <v>79</v>
      </c>
      <c r="D7" s="74">
        <v>0</v>
      </c>
    </row>
    <row r="8" spans="1:4" s="52" customFormat="1" ht="18" customHeight="1" x14ac:dyDescent="0.35">
      <c r="A8" s="42">
        <v>2016</v>
      </c>
      <c r="B8" s="181">
        <v>1.0301738467655244</v>
      </c>
      <c r="C8" s="44">
        <v>-9.8777680963786363E-3</v>
      </c>
      <c r="D8" s="74">
        <v>0</v>
      </c>
    </row>
    <row r="9" spans="1:4" s="52" customFormat="1" ht="18" customHeight="1" x14ac:dyDescent="0.35">
      <c r="A9" s="42">
        <v>2017</v>
      </c>
      <c r="B9" s="181">
        <v>1.0457617424737218</v>
      </c>
      <c r="C9" s="44">
        <v>1.5587895708197408E-2</v>
      </c>
      <c r="D9" s="74">
        <v>0</v>
      </c>
    </row>
    <row r="10" spans="1:4" s="52" customFormat="1" ht="18" customHeight="1" x14ac:dyDescent="0.35">
      <c r="A10" s="42">
        <v>2018</v>
      </c>
      <c r="B10" s="181">
        <v>1.0518024711957685</v>
      </c>
      <c r="C10" s="44">
        <v>6.0407287220467509E-3</v>
      </c>
      <c r="D10" s="74">
        <v>0</v>
      </c>
    </row>
    <row r="11" spans="1:4" s="52" customFormat="1" ht="18" customHeight="1" x14ac:dyDescent="0.35">
      <c r="A11" s="42">
        <v>2019</v>
      </c>
      <c r="B11" s="181">
        <v>1.0529203196240697</v>
      </c>
      <c r="C11" s="44">
        <v>1.1178484283012047E-3</v>
      </c>
      <c r="D11" s="74">
        <v>0</v>
      </c>
    </row>
    <row r="12" spans="1:4" s="52" customFormat="1" ht="18" customHeight="1" x14ac:dyDescent="0.35">
      <c r="A12" s="42">
        <v>2020</v>
      </c>
      <c r="B12" s="181">
        <v>1.0317000000000001</v>
      </c>
      <c r="C12" s="44">
        <v>-2.1220319624069672E-2</v>
      </c>
      <c r="D12" s="74">
        <v>0</v>
      </c>
    </row>
    <row r="13" spans="1:4" s="52" customFormat="1" ht="18" customHeight="1" x14ac:dyDescent="0.35">
      <c r="A13" s="42">
        <v>2021</v>
      </c>
      <c r="B13" s="181">
        <v>1.0248900000000001</v>
      </c>
      <c r="C13" s="44">
        <v>-6.8099999999999827E-3</v>
      </c>
      <c r="D13" s="74">
        <v>0</v>
      </c>
    </row>
    <row r="14" spans="1:4" s="52" customFormat="1" ht="18" customHeight="1" x14ac:dyDescent="0.35">
      <c r="A14" s="42">
        <v>2022</v>
      </c>
      <c r="B14" s="181">
        <v>1.077</v>
      </c>
      <c r="C14" s="44">
        <v>5.2109999999999879E-2</v>
      </c>
      <c r="D14" s="74">
        <v>0</v>
      </c>
    </row>
    <row r="15" spans="1:4" s="52" customFormat="1" ht="18" customHeight="1" x14ac:dyDescent="0.35">
      <c r="A15" s="42">
        <v>2023</v>
      </c>
      <c r="B15" s="181">
        <v>1.1086</v>
      </c>
      <c r="C15" s="44">
        <v>3.1600000000000072E-2</v>
      </c>
      <c r="D15" s="74">
        <v>0</v>
      </c>
    </row>
    <row r="16" spans="1:4" s="52" customFormat="1" ht="18" customHeight="1" thickBot="1" x14ac:dyDescent="0.4">
      <c r="A16" s="47">
        <v>2024</v>
      </c>
      <c r="B16" s="182">
        <v>1.0575974704506013</v>
      </c>
      <c r="C16" s="49">
        <v>-5.1002529549398767E-2</v>
      </c>
      <c r="D16" s="83">
        <v>0</v>
      </c>
    </row>
    <row r="17" spans="1:4" ht="18" customHeight="1" thickTop="1" x14ac:dyDescent="0.35">
      <c r="A17" s="42">
        <v>2025</v>
      </c>
      <c r="B17" s="181">
        <v>1.0434766544859866</v>
      </c>
      <c r="C17" s="44">
        <v>-1.4120815964614675E-2</v>
      </c>
      <c r="D17" s="74">
        <v>5.3223818496490605E-3</v>
      </c>
    </row>
    <row r="18" spans="1:4" ht="18" customHeight="1" x14ac:dyDescent="0.35">
      <c r="A18" s="42">
        <v>2026</v>
      </c>
      <c r="B18" s="181">
        <v>1.0372797121240225</v>
      </c>
      <c r="C18" s="44">
        <v>-6.1969423619641084E-3</v>
      </c>
      <c r="D18" s="74">
        <v>1.7760636886712255E-3</v>
      </c>
    </row>
    <row r="19" spans="1:4" ht="18" customHeight="1" x14ac:dyDescent="0.35">
      <c r="A19" s="42">
        <v>2027</v>
      </c>
      <c r="B19" s="181">
        <v>1.0357582098831433</v>
      </c>
      <c r="C19" s="44">
        <v>-1.5215022408792134E-3</v>
      </c>
      <c r="D19" s="74">
        <v>-2.2449829829729318E-4</v>
      </c>
    </row>
    <row r="20" spans="1:4" ht="18" customHeight="1" x14ac:dyDescent="0.35">
      <c r="A20" s="42">
        <v>2028</v>
      </c>
      <c r="B20" s="181">
        <v>1.0339617945895268</v>
      </c>
      <c r="C20" s="44">
        <v>-1.7964152936165156E-3</v>
      </c>
      <c r="D20" s="74">
        <v>-4.9200487939105031E-4</v>
      </c>
    </row>
    <row r="21" spans="1:4" s="160" customFormat="1" ht="18" customHeight="1" x14ac:dyDescent="0.35">
      <c r="A21" s="42">
        <v>2029</v>
      </c>
      <c r="B21" s="181">
        <v>1.0342710990314967</v>
      </c>
      <c r="C21" s="44">
        <v>3.0930444196997087E-4</v>
      </c>
      <c r="D21" s="74">
        <v>-2.9394028826823515E-4</v>
      </c>
    </row>
    <row r="22" spans="1:4" s="163" customFormat="1" ht="18" customHeight="1" x14ac:dyDescent="0.35">
      <c r="A22" s="42">
        <v>2030</v>
      </c>
      <c r="B22" s="181">
        <v>1.0322484717682539</v>
      </c>
      <c r="C22" s="44">
        <v>-2.022627263242871E-3</v>
      </c>
      <c r="D22" s="74">
        <v>-7.3298980347735743E-4</v>
      </c>
    </row>
    <row r="23" spans="1:4" s="163" customFormat="1" ht="18" customHeight="1" x14ac:dyDescent="0.35">
      <c r="A23" s="42">
        <v>2031</v>
      </c>
      <c r="B23" s="181">
        <v>1.0334335391908911</v>
      </c>
      <c r="C23" s="44">
        <v>1.1850674226372426E-3</v>
      </c>
      <c r="D23" s="74">
        <v>-4.3186922026539065E-5</v>
      </c>
    </row>
    <row r="24" spans="1:4" s="163" customFormat="1" ht="18" customHeight="1" x14ac:dyDescent="0.35">
      <c r="A24" s="42">
        <v>2032</v>
      </c>
      <c r="B24" s="181">
        <v>1.0334944695472303</v>
      </c>
      <c r="C24" s="44">
        <v>6.093035633925048E-5</v>
      </c>
      <c r="D24" s="74">
        <v>-3.3641041544574257E-4</v>
      </c>
    </row>
    <row r="25" spans="1:4" ht="21.75" customHeight="1" x14ac:dyDescent="0.35">
      <c r="A25" s="24" t="s">
        <v>4</v>
      </c>
      <c r="B25" s="3"/>
      <c r="C25" s="3"/>
      <c r="D25" s="163"/>
    </row>
    <row r="26" spans="1:4" ht="21.75" customHeight="1" x14ac:dyDescent="0.35">
      <c r="A26" s="29" t="s">
        <v>232</v>
      </c>
      <c r="B26" s="3"/>
      <c r="C26" s="3"/>
      <c r="D26" s="163"/>
    </row>
    <row r="27" spans="1:4" ht="21.75" customHeight="1" x14ac:dyDescent="0.35">
      <c r="A27" s="71" t="s">
        <v>234</v>
      </c>
      <c r="B27" s="3"/>
      <c r="C27" s="3"/>
      <c r="D27" s="163"/>
    </row>
    <row r="28" spans="1:4" ht="21.75" customHeight="1" x14ac:dyDescent="0.35">
      <c r="A28" s="71" t="s">
        <v>233</v>
      </c>
      <c r="B28" s="3"/>
      <c r="C28" s="3"/>
      <c r="D28" s="163"/>
    </row>
    <row r="29" spans="1:4" ht="21.75" customHeight="1" x14ac:dyDescent="0.35">
      <c r="A29" s="3"/>
      <c r="B29" s="163"/>
      <c r="C29" s="163"/>
      <c r="D29" s="163"/>
    </row>
    <row r="30" spans="1:4" ht="21.75" customHeight="1" x14ac:dyDescent="0.35">
      <c r="A30" s="244" t="str">
        <f>Headings!H48</f>
        <v>Page 48</v>
      </c>
      <c r="B30" s="244"/>
      <c r="C30" s="244"/>
      <c r="D30" s="244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33" customWidth="1"/>
    <col min="2" max="3" width="22.453125" style="133" customWidth="1"/>
    <col min="4" max="16384" width="10.7265625" style="134"/>
  </cols>
  <sheetData>
    <row r="1" spans="1:4" ht="21.75" customHeight="1" x14ac:dyDescent="0.35">
      <c r="A1" s="255"/>
      <c r="B1" s="255"/>
      <c r="C1" s="255"/>
    </row>
    <row r="2" spans="1:4" ht="22.5" customHeight="1" x14ac:dyDescent="0.35">
      <c r="A2" s="255" t="s">
        <v>181</v>
      </c>
      <c r="B2" s="255"/>
      <c r="C2" s="255"/>
    </row>
    <row r="4" spans="1:4" s="21" customFormat="1" ht="21.75" customHeight="1" x14ac:dyDescent="0.35">
      <c r="A4" s="143" t="s">
        <v>23</v>
      </c>
      <c r="B4" s="144" t="s">
        <v>82</v>
      </c>
      <c r="C4" s="145" t="s">
        <v>268</v>
      </c>
      <c r="D4" s="135"/>
    </row>
    <row r="5" spans="1:4" s="52" customFormat="1" ht="18" customHeight="1" x14ac:dyDescent="0.35">
      <c r="A5" s="175" t="s">
        <v>228</v>
      </c>
      <c r="B5" s="176">
        <v>44926</v>
      </c>
      <c r="C5" s="177">
        <v>20960.134569936567</v>
      </c>
      <c r="D5" s="57"/>
    </row>
    <row r="6" spans="1:4" s="52" customFormat="1" ht="18" customHeight="1" x14ac:dyDescent="0.35">
      <c r="A6" s="175" t="s">
        <v>246</v>
      </c>
      <c r="B6" s="176">
        <v>45291</v>
      </c>
      <c r="C6" s="177">
        <v>17491.219656793874</v>
      </c>
      <c r="D6" s="57"/>
    </row>
    <row r="7" spans="1:4" s="52" customFormat="1" ht="18" customHeight="1" x14ac:dyDescent="0.35">
      <c r="A7" s="175" t="s">
        <v>248</v>
      </c>
      <c r="B7" s="176">
        <v>45657</v>
      </c>
      <c r="C7" s="177">
        <v>24229.814428301106</v>
      </c>
      <c r="D7" s="224"/>
    </row>
    <row r="8" spans="1:4" s="52" customFormat="1" ht="36" x14ac:dyDescent="0.35">
      <c r="A8" s="194" t="s">
        <v>230</v>
      </c>
      <c r="B8" s="176">
        <v>45657</v>
      </c>
      <c r="C8" s="177">
        <v>23135.538645204775</v>
      </c>
      <c r="D8" s="224"/>
    </row>
    <row r="9" spans="1:4" s="52" customFormat="1" ht="18" x14ac:dyDescent="0.35">
      <c r="A9" s="193" t="s">
        <v>247</v>
      </c>
      <c r="B9" s="140">
        <v>45657</v>
      </c>
      <c r="C9" s="168">
        <v>6696.1182623667091</v>
      </c>
      <c r="D9" s="57"/>
    </row>
    <row r="10" spans="1:4" s="52" customFormat="1" ht="18" customHeight="1" x14ac:dyDescent="0.35">
      <c r="A10" s="139"/>
      <c r="B10" s="94"/>
      <c r="C10" s="44"/>
      <c r="D10" s="57"/>
    </row>
    <row r="11" spans="1:4" s="52" customFormat="1" ht="21.75" customHeight="1" x14ac:dyDescent="0.35">
      <c r="A11" s="142" t="s">
        <v>101</v>
      </c>
      <c r="B11" s="94"/>
      <c r="C11" s="44"/>
      <c r="D11" s="57"/>
    </row>
    <row r="12" spans="1:4" s="52" customFormat="1" ht="18" customHeight="1" x14ac:dyDescent="0.35">
      <c r="A12" s="139" t="s">
        <v>61</v>
      </c>
      <c r="B12" s="94"/>
      <c r="C12" s="44"/>
      <c r="D12" s="57"/>
    </row>
    <row r="13" spans="1:4" s="52" customFormat="1" ht="18" customHeight="1" x14ac:dyDescent="0.35">
      <c r="A13" s="146" t="s">
        <v>260</v>
      </c>
      <c r="B13" s="94"/>
      <c r="C13" s="44"/>
      <c r="D13" s="57"/>
    </row>
    <row r="14" spans="1:4" s="52" customFormat="1" ht="18" customHeight="1" x14ac:dyDescent="0.35">
      <c r="A14" s="139"/>
      <c r="B14" s="94"/>
      <c r="C14" s="44"/>
      <c r="D14" s="57"/>
    </row>
    <row r="15" spans="1:4" s="52" customFormat="1" ht="21.75" customHeight="1" x14ac:dyDescent="0.35">
      <c r="A15" s="142" t="s">
        <v>118</v>
      </c>
      <c r="B15" s="94"/>
      <c r="C15" s="44"/>
      <c r="D15" s="57"/>
    </row>
    <row r="16" spans="1:4" s="52" customFormat="1" ht="18" customHeight="1" x14ac:dyDescent="0.35">
      <c r="A16" s="139" t="s">
        <v>28</v>
      </c>
      <c r="B16" s="94"/>
      <c r="C16" s="44"/>
      <c r="D16" s="57"/>
    </row>
    <row r="17" spans="1:4" s="52" customFormat="1" ht="18" customHeight="1" x14ac:dyDescent="0.35">
      <c r="A17" s="139" t="s">
        <v>177</v>
      </c>
      <c r="B17" s="94"/>
      <c r="C17" s="44"/>
      <c r="D17" s="57"/>
    </row>
    <row r="18" spans="1:4" s="52" customFormat="1" ht="18" customHeight="1" x14ac:dyDescent="0.35">
      <c r="A18" s="146" t="s">
        <v>207</v>
      </c>
      <c r="B18" s="94"/>
      <c r="C18" s="44"/>
      <c r="D18" s="57"/>
    </row>
    <row r="19" spans="1:4" s="52" customFormat="1" ht="18" customHeight="1" x14ac:dyDescent="0.35">
      <c r="A19" s="146" t="s">
        <v>208</v>
      </c>
      <c r="B19" s="94"/>
      <c r="C19" s="44"/>
      <c r="D19" s="57"/>
    </row>
    <row r="20" spans="1:4" s="52" customFormat="1" ht="18" customHeight="1" x14ac:dyDescent="0.35">
      <c r="A20" s="146" t="s">
        <v>270</v>
      </c>
      <c r="B20" s="94"/>
      <c r="C20" s="44"/>
      <c r="D20" s="57"/>
    </row>
    <row r="21" spans="1:4" s="52" customFormat="1" ht="18" customHeight="1" x14ac:dyDescent="0.35">
      <c r="A21" s="139"/>
      <c r="B21" s="94"/>
      <c r="C21" s="44"/>
      <c r="D21" s="57"/>
    </row>
    <row r="22" spans="1:4" s="52" customFormat="1" ht="21.75" customHeight="1" x14ac:dyDescent="0.35">
      <c r="A22" s="142" t="s">
        <v>134</v>
      </c>
      <c r="B22" s="94"/>
      <c r="C22" s="44"/>
      <c r="D22" s="57"/>
    </row>
    <row r="23" spans="1:4" s="52" customFormat="1" ht="18" customHeight="1" x14ac:dyDescent="0.35">
      <c r="A23" s="146" t="s">
        <v>249</v>
      </c>
      <c r="B23" s="136"/>
      <c r="C23" s="107"/>
      <c r="D23" s="57"/>
    </row>
    <row r="24" spans="1:4" ht="18" customHeight="1" x14ac:dyDescent="0.35">
      <c r="A24" s="139" t="s">
        <v>136</v>
      </c>
      <c r="B24" s="136"/>
      <c r="C24" s="107"/>
      <c r="D24" s="9"/>
    </row>
    <row r="25" spans="1:4" ht="18" customHeight="1" x14ac:dyDescent="0.35">
      <c r="A25" s="42"/>
      <c r="B25" s="136"/>
      <c r="C25" s="107"/>
      <c r="D25" s="9"/>
    </row>
    <row r="26" spans="1:4" ht="21.75" customHeight="1" x14ac:dyDescent="0.35">
      <c r="A26" s="141" t="s">
        <v>68</v>
      </c>
      <c r="B26" s="137"/>
      <c r="C26" s="137"/>
      <c r="D26" s="9"/>
    </row>
    <row r="27" spans="1:4" ht="18" customHeight="1" x14ac:dyDescent="0.35">
      <c r="A27" s="138" t="s">
        <v>8</v>
      </c>
      <c r="B27" s="137"/>
      <c r="C27" s="137"/>
      <c r="D27" s="9"/>
    </row>
    <row r="28" spans="1:4" ht="18" customHeight="1" x14ac:dyDescent="0.35">
      <c r="A28" s="138" t="s">
        <v>188</v>
      </c>
      <c r="B28" s="137"/>
      <c r="C28" s="137"/>
      <c r="D28" s="9"/>
    </row>
    <row r="29" spans="1:4" ht="30" customHeight="1" x14ac:dyDescent="0.35">
      <c r="A29" s="3"/>
      <c r="B29" s="134"/>
      <c r="C29" s="134"/>
    </row>
    <row r="30" spans="1:4" ht="21.75" customHeight="1" x14ac:dyDescent="0.35">
      <c r="A30" s="244" t="str">
        <f>Headings!H49</f>
        <v>Page 49</v>
      </c>
      <c r="B30" s="244"/>
      <c r="C30" s="244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22"/>
      <c r="B38" s="5"/>
    </row>
    <row r="39" spans="1:2" ht="21.75" customHeight="1" x14ac:dyDescent="0.35">
      <c r="A39" s="5"/>
      <c r="B39" s="5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Headings!E5</f>
        <v>August 2023 Unincorporated New Construction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198251903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299208000</v>
      </c>
      <c r="C6" s="44">
        <v>0.50923141454031851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251120765</v>
      </c>
      <c r="C7" s="44">
        <v>-0.16071507112109307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311033282</v>
      </c>
      <c r="C8" s="44">
        <v>0.23858049731570397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333644251</v>
      </c>
      <c r="C9" s="44">
        <v>7.2696300712925099E-2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368351577</v>
      </c>
      <c r="C10" s="44">
        <v>0.10402494841728882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451503571</v>
      </c>
      <c r="C11" s="44">
        <v>0.22574083889425012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457269700.00000012</v>
      </c>
      <c r="C12" s="44">
        <v>1.2770948826006379E-2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381854790.00000006</v>
      </c>
      <c r="C13" s="44">
        <v>-0.16492435427057606</v>
      </c>
      <c r="D13" s="45">
        <v>0</v>
      </c>
      <c r="E13" s="46">
        <v>0</v>
      </c>
    </row>
    <row r="14" spans="1:5" s="52" customFormat="1" ht="18" customHeight="1" x14ac:dyDescent="0.35">
      <c r="A14" s="42">
        <v>2022</v>
      </c>
      <c r="B14" s="43">
        <v>460606353.99999988</v>
      </c>
      <c r="C14" s="44">
        <v>0.20623432273823195</v>
      </c>
      <c r="D14" s="45">
        <v>0</v>
      </c>
      <c r="E14" s="46">
        <v>0</v>
      </c>
    </row>
    <row r="15" spans="1:5" s="52" customFormat="1" ht="18" customHeight="1" thickBot="1" x14ac:dyDescent="0.4">
      <c r="A15" s="47">
        <v>2023</v>
      </c>
      <c r="B15" s="48">
        <v>556167110</v>
      </c>
      <c r="C15" s="49">
        <v>0.20746729863826441</v>
      </c>
      <c r="D15" s="54">
        <v>0</v>
      </c>
      <c r="E15" s="76">
        <v>0</v>
      </c>
    </row>
    <row r="16" spans="1:5" s="52" customFormat="1" ht="18" customHeight="1" thickTop="1" x14ac:dyDescent="0.35">
      <c r="A16" s="42">
        <v>2024</v>
      </c>
      <c r="B16" s="43">
        <v>484111288.096766</v>
      </c>
      <c r="C16" s="44">
        <v>-0.12955786239001799</v>
      </c>
      <c r="D16" s="45">
        <v>-1.5228426395938577E-2</v>
      </c>
      <c r="E16" s="46">
        <v>-7486257.0324239731</v>
      </c>
    </row>
    <row r="17" spans="1:5" ht="18" customHeight="1" x14ac:dyDescent="0.35">
      <c r="A17" s="42">
        <v>2025</v>
      </c>
      <c r="B17" s="43">
        <v>503492238.35927302</v>
      </c>
      <c r="C17" s="44">
        <v>4.0034080466706756E-2</v>
      </c>
      <c r="D17" s="45">
        <v>-1.509511023862764E-4</v>
      </c>
      <c r="E17" s="46">
        <v>-76014.182847976685</v>
      </c>
    </row>
    <row r="18" spans="1:5" s="127" customFormat="1" ht="18" customHeight="1" x14ac:dyDescent="0.35">
      <c r="A18" s="42">
        <v>2026</v>
      </c>
      <c r="B18" s="43">
        <v>535252735.20328093</v>
      </c>
      <c r="C18" s="44">
        <v>6.3080410032745782E-2</v>
      </c>
      <c r="D18" s="45">
        <v>-1.4660998573290396E-4</v>
      </c>
      <c r="E18" s="46">
        <v>-78484.902542114258</v>
      </c>
    </row>
    <row r="19" spans="1:5" s="147" customFormat="1" ht="18" customHeight="1" x14ac:dyDescent="0.35">
      <c r="A19" s="42">
        <v>2027</v>
      </c>
      <c r="B19" s="43">
        <v>537038301.84318388</v>
      </c>
      <c r="C19" s="44">
        <v>3.3359318364338808E-3</v>
      </c>
      <c r="D19" s="45">
        <v>-9.4187421969649243E-4</v>
      </c>
      <c r="E19" s="46">
        <v>-506299.4018497467</v>
      </c>
    </row>
    <row r="20" spans="1:5" s="149" customFormat="1" ht="18" customHeight="1" x14ac:dyDescent="0.35">
      <c r="A20" s="42">
        <v>2028</v>
      </c>
      <c r="B20" s="43">
        <v>540424469.66614211</v>
      </c>
      <c r="C20" s="44">
        <v>6.30526316528357E-3</v>
      </c>
      <c r="D20" s="45">
        <v>-2.7266864075176089E-3</v>
      </c>
      <c r="E20" s="46">
        <v>-1477596.9993826151</v>
      </c>
    </row>
    <row r="21" spans="1:5" s="159" customFormat="1" ht="18" customHeight="1" x14ac:dyDescent="0.35">
      <c r="A21" s="42">
        <v>2029</v>
      </c>
      <c r="B21" s="43">
        <v>476306960.40531874</v>
      </c>
      <c r="C21" s="44">
        <v>-0.11864286844826477</v>
      </c>
      <c r="D21" s="45">
        <v>-5.7829523783151648E-3</v>
      </c>
      <c r="E21" s="46">
        <v>-2770482.0351582766</v>
      </c>
    </row>
    <row r="22" spans="1:5" s="163" customFormat="1" ht="18" customHeight="1" x14ac:dyDescent="0.35">
      <c r="A22" s="42">
        <v>2030</v>
      </c>
      <c r="B22" s="43">
        <v>496976277.95977741</v>
      </c>
      <c r="C22" s="44">
        <v>4.3394951727914854E-2</v>
      </c>
      <c r="D22" s="45">
        <v>-8.3363398907920772E-3</v>
      </c>
      <c r="E22" s="46">
        <v>-4177790.6536145806</v>
      </c>
    </row>
    <row r="23" spans="1:5" s="163" customFormat="1" ht="18" customHeight="1" x14ac:dyDescent="0.35">
      <c r="A23" s="42">
        <v>2031</v>
      </c>
      <c r="B23" s="43">
        <v>520603449.45978045</v>
      </c>
      <c r="C23" s="44">
        <v>4.7541849677411152E-2</v>
      </c>
      <c r="D23" s="45">
        <v>-8.4404938614999203E-3</v>
      </c>
      <c r="E23" s="46">
        <v>-4431554.7299358845</v>
      </c>
    </row>
    <row r="24" spans="1:5" s="163" customFormat="1" ht="18" customHeight="1" x14ac:dyDescent="0.35">
      <c r="A24" s="42">
        <v>2032</v>
      </c>
      <c r="B24" s="43">
        <v>549916336.63215995</v>
      </c>
      <c r="C24" s="44">
        <v>5.6305595367831085E-2</v>
      </c>
      <c r="D24" s="45">
        <v>-7.013051591843511E-3</v>
      </c>
      <c r="E24" s="46">
        <v>-3883829.1340901852</v>
      </c>
    </row>
    <row r="25" spans="1:5" s="97" customFormat="1" ht="21.75" customHeight="1" x14ac:dyDescent="0.35">
      <c r="A25" s="24" t="s">
        <v>4</v>
      </c>
      <c r="B25" s="3"/>
      <c r="C25" s="3"/>
    </row>
    <row r="26" spans="1:5" ht="21.75" customHeight="1" x14ac:dyDescent="0.35">
      <c r="A26" s="110" t="s">
        <v>108</v>
      </c>
      <c r="B26" s="3"/>
      <c r="C26" s="3"/>
    </row>
    <row r="27" spans="1:5" ht="21.75" customHeight="1" x14ac:dyDescent="0.35">
      <c r="A27" s="111" t="s">
        <v>165</v>
      </c>
      <c r="B27" s="3"/>
      <c r="C27" s="3"/>
    </row>
    <row r="28" spans="1:5" ht="21.75" customHeight="1" x14ac:dyDescent="0.35">
      <c r="A28" s="109"/>
      <c r="B28" s="3"/>
      <c r="C28" s="3"/>
    </row>
    <row r="29" spans="1:5" ht="21.75" customHeight="1" x14ac:dyDescent="0.35">
      <c r="A29" s="112"/>
      <c r="B29" s="3"/>
      <c r="C29" s="3"/>
    </row>
    <row r="30" spans="1:5" ht="21.75" customHeight="1" x14ac:dyDescent="0.35">
      <c r="A30" s="244" t="str">
        <f>Headings!F5</f>
        <v>Page 5</v>
      </c>
      <c r="B30" s="247"/>
      <c r="C30" s="247"/>
      <c r="D30" s="247"/>
      <c r="E30" s="246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6"/>
    </row>
    <row r="36" spans="1:2" ht="21.75" customHeight="1" x14ac:dyDescent="0.35">
      <c r="B36" s="6"/>
    </row>
    <row r="37" spans="1:2" ht="21.75" customHeight="1" x14ac:dyDescent="0.35">
      <c r="A37" s="5"/>
      <c r="B37" s="6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  <row r="41" spans="1:2" ht="21.75" customHeight="1" x14ac:dyDescent="0.35">
      <c r="A41" s="5"/>
      <c r="B41" s="5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3"/>
  <sheetViews>
    <sheetView zoomScale="75" zoomScaleNormal="75" workbookViewId="0">
      <selection activeCell="E54" sqref="E54"/>
    </sheetView>
  </sheetViews>
  <sheetFormatPr defaultColWidth="10.7265625" defaultRowHeight="20.399999999999999" x14ac:dyDescent="0.35"/>
  <cols>
    <col min="1" max="2" width="10.7265625" style="11"/>
    <col min="3" max="3" width="34.7265625" style="11" bestFit="1" customWidth="1"/>
    <col min="4" max="4" width="10.7265625" style="11"/>
    <col min="5" max="5" width="57.26953125" style="11" bestFit="1" customWidth="1"/>
    <col min="6" max="6" width="10.7265625" style="11"/>
    <col min="7" max="7" width="30.6328125" style="11" bestFit="1" customWidth="1"/>
    <col min="8" max="8" width="9.453125" style="11" bestFit="1" customWidth="1"/>
    <col min="9" max="16384" width="10.7265625" style="11"/>
  </cols>
  <sheetData>
    <row r="1" spans="1:8" x14ac:dyDescent="0.35">
      <c r="A1" s="200" t="s">
        <v>280</v>
      </c>
      <c r="B1" s="19" t="s">
        <v>89</v>
      </c>
      <c r="C1" s="19" t="s">
        <v>88</v>
      </c>
      <c r="D1" s="19" t="s">
        <v>90</v>
      </c>
      <c r="E1" s="19" t="s">
        <v>91</v>
      </c>
    </row>
    <row r="2" spans="1:8" x14ac:dyDescent="0.35">
      <c r="A2" s="11" t="str">
        <f>A1</f>
        <v>August</v>
      </c>
      <c r="B2" s="11">
        <v>2023</v>
      </c>
      <c r="C2" s="9" t="s">
        <v>60</v>
      </c>
      <c r="D2" s="11" t="s">
        <v>89</v>
      </c>
      <c r="E2" s="11" t="str">
        <f>CONCATENATE(Headings!A2," ",Headings!B2," ",Headings!C2," ",Headings!D2)</f>
        <v>August 2023 Countywide Assessed Value Forecast</v>
      </c>
      <c r="F2" s="11" t="str">
        <f>H2</f>
        <v>Page 2</v>
      </c>
      <c r="G2" s="11" t="str">
        <f>CONCATENATE(A2," ",B2," ",D2," ",H2)</f>
        <v>August 2023 Forecast Page 2</v>
      </c>
      <c r="H2" s="11" t="s">
        <v>62</v>
      </c>
    </row>
    <row r="3" spans="1:8" x14ac:dyDescent="0.35">
      <c r="A3" s="11" t="str">
        <f t="shared" ref="A3:A49" si="0">A2</f>
        <v>August</v>
      </c>
      <c r="B3" s="11">
        <v>2023</v>
      </c>
      <c r="C3" s="9" t="s">
        <v>75</v>
      </c>
      <c r="D3" s="11" t="s">
        <v>89</v>
      </c>
      <c r="E3" s="11" t="str">
        <f>CONCATENATE(Headings!A3," ",Headings!B3," ",Headings!C3," ",Headings!D3)</f>
        <v>August 2023 Unincorporated Assessed Value Forecast</v>
      </c>
      <c r="F3" s="11" t="str">
        <f t="shared" ref="F3:F46" si="1">H3</f>
        <v>Page 3</v>
      </c>
      <c r="G3" s="11" t="str">
        <f t="shared" ref="G3:G46" si="2">CONCATENATE(A3," ",B3," ",D3," ",H3)</f>
        <v>August 2023 Forecast Page 3</v>
      </c>
      <c r="H3" s="11" t="s">
        <v>63</v>
      </c>
    </row>
    <row r="4" spans="1:8" x14ac:dyDescent="0.35">
      <c r="A4" s="11" t="str">
        <f t="shared" si="0"/>
        <v>August</v>
      </c>
      <c r="B4" s="11">
        <v>2023</v>
      </c>
      <c r="C4" s="9" t="s">
        <v>96</v>
      </c>
      <c r="D4" s="11" t="s">
        <v>89</v>
      </c>
      <c r="E4" s="11" t="str">
        <f>CONCATENATE(Headings!A4," ",Headings!B4," ",Headings!C4," ",Headings!D4)</f>
        <v>August 2023 Countywide New Construction Forecast</v>
      </c>
      <c r="F4" s="11" t="str">
        <f t="shared" si="1"/>
        <v>Page 4</v>
      </c>
      <c r="G4" s="11" t="str">
        <f t="shared" si="2"/>
        <v>August 2023 Forecast Page 4</v>
      </c>
      <c r="H4" s="11" t="s">
        <v>64</v>
      </c>
    </row>
    <row r="5" spans="1:8" x14ac:dyDescent="0.35">
      <c r="A5" s="11" t="str">
        <f t="shared" si="0"/>
        <v>August</v>
      </c>
      <c r="B5" s="11">
        <v>2023</v>
      </c>
      <c r="C5" s="9" t="s">
        <v>74</v>
      </c>
      <c r="D5" s="11" t="s">
        <v>89</v>
      </c>
      <c r="E5" s="11" t="str">
        <f>CONCATENATE(Headings!A5," ",Headings!B5," ",Headings!C5," ",Headings!D5)</f>
        <v>August 2023 Unincorporated New Construction Forecast</v>
      </c>
      <c r="F5" s="11" t="str">
        <f t="shared" si="1"/>
        <v>Page 5</v>
      </c>
      <c r="G5" s="11" t="str">
        <f t="shared" si="2"/>
        <v>August 2023 Forecast Page 5</v>
      </c>
      <c r="H5" s="11" t="s">
        <v>65</v>
      </c>
    </row>
    <row r="6" spans="1:8" x14ac:dyDescent="0.35">
      <c r="A6" s="11" t="str">
        <f t="shared" si="0"/>
        <v>August</v>
      </c>
      <c r="B6" s="11">
        <v>2023</v>
      </c>
      <c r="C6" s="9" t="s">
        <v>22</v>
      </c>
      <c r="D6" s="11" t="s">
        <v>89</v>
      </c>
      <c r="E6" s="11" t="str">
        <f>CONCATENATE(Headings!A6," ",Headings!B6," ",Headings!C6," ",Headings!D6)</f>
        <v>August 2023 King County Sales and Use Taxbase Forecast</v>
      </c>
      <c r="F6" s="11" t="str">
        <f t="shared" si="1"/>
        <v>Page 6</v>
      </c>
      <c r="G6" s="11" t="str">
        <f t="shared" si="2"/>
        <v>August 2023 Forecast Page 6</v>
      </c>
      <c r="H6" s="11" t="s">
        <v>15</v>
      </c>
    </row>
    <row r="7" spans="1:8" x14ac:dyDescent="0.35">
      <c r="A7" s="11" t="str">
        <f t="shared" si="0"/>
        <v>August</v>
      </c>
      <c r="B7" s="11">
        <v>2023</v>
      </c>
      <c r="C7" s="9" t="s">
        <v>87</v>
      </c>
      <c r="D7" s="11" t="s">
        <v>89</v>
      </c>
      <c r="E7" s="11" t="str">
        <f>CONCATENATE(Headings!A7," ",Headings!B7," ",Headings!C7," ",Headings!D7)</f>
        <v>August 2023 Local and Option Sales Tax Forecast</v>
      </c>
      <c r="F7" s="11" t="str">
        <f t="shared" si="1"/>
        <v>Page 7</v>
      </c>
      <c r="G7" s="11" t="str">
        <f t="shared" si="2"/>
        <v>August 2023 Forecast Page 7</v>
      </c>
      <c r="H7" s="11" t="s">
        <v>114</v>
      </c>
    </row>
    <row r="8" spans="1:8" x14ac:dyDescent="0.35">
      <c r="A8" s="11" t="str">
        <f t="shared" si="0"/>
        <v>August</v>
      </c>
      <c r="B8" s="11">
        <v>2023</v>
      </c>
      <c r="C8" s="9" t="s">
        <v>43</v>
      </c>
      <c r="D8" s="11" t="s">
        <v>89</v>
      </c>
      <c r="E8" s="11" t="str">
        <f>CONCATENATE(Headings!A8," ",Headings!B8," ",Headings!C8," ",Headings!D8)</f>
        <v>August 2023 Metro Transit Sales Tax Forecast</v>
      </c>
      <c r="F8" s="11" t="str">
        <f t="shared" si="1"/>
        <v>Page 8</v>
      </c>
      <c r="G8" s="11" t="str">
        <f t="shared" si="2"/>
        <v>August 2023 Forecast Page 8</v>
      </c>
      <c r="H8" s="11" t="s">
        <v>115</v>
      </c>
    </row>
    <row r="9" spans="1:8" x14ac:dyDescent="0.35">
      <c r="A9" s="11" t="str">
        <f t="shared" si="0"/>
        <v>August</v>
      </c>
      <c r="B9" s="11">
        <v>2023</v>
      </c>
      <c r="C9" s="9" t="s">
        <v>31</v>
      </c>
      <c r="D9" s="11" t="s">
        <v>89</v>
      </c>
      <c r="E9" s="11" t="str">
        <f>CONCATENATE(Headings!A9," ",Headings!B9," ",Headings!C9," ",Headings!D9)</f>
        <v>August 2023 Mental Health Sales Tax Forecast</v>
      </c>
      <c r="F9" s="11" t="str">
        <f t="shared" si="1"/>
        <v>Page 9</v>
      </c>
      <c r="G9" s="11" t="str">
        <f t="shared" si="2"/>
        <v>August 2023 Forecast Page 9</v>
      </c>
      <c r="H9" s="11" t="s">
        <v>116</v>
      </c>
    </row>
    <row r="10" spans="1:8" x14ac:dyDescent="0.35">
      <c r="A10" s="11" t="str">
        <f t="shared" si="0"/>
        <v>August</v>
      </c>
      <c r="B10" s="11">
        <v>2023</v>
      </c>
      <c r="C10" s="9" t="s">
        <v>86</v>
      </c>
      <c r="D10" s="11" t="s">
        <v>89</v>
      </c>
      <c r="E10" s="11" t="str">
        <f>CONCATENATE(Headings!A10," ",Headings!B10," ",Headings!C10," ",Headings!D10)</f>
        <v>August 2023 Criminal Justice Sales Tax Forecast</v>
      </c>
      <c r="F10" s="11" t="str">
        <f t="shared" si="1"/>
        <v>Page 10</v>
      </c>
      <c r="G10" s="11" t="str">
        <f t="shared" si="2"/>
        <v>August 2023 Forecast Page 10</v>
      </c>
      <c r="H10" s="11" t="s">
        <v>83</v>
      </c>
    </row>
    <row r="11" spans="1:8" x14ac:dyDescent="0.35">
      <c r="A11" s="11" t="str">
        <f t="shared" si="0"/>
        <v>August</v>
      </c>
      <c r="B11" s="11">
        <v>2023</v>
      </c>
      <c r="C11" s="9" t="s">
        <v>235</v>
      </c>
      <c r="D11" s="11" t="s">
        <v>89</v>
      </c>
      <c r="E11" s="11" t="str">
        <f>CONCATENATE(Headings!A11," ",Headings!B11," ",Headings!C11," ",Headings!D11)</f>
        <v>August 2023 Health Through Housing Sales Tax Forecast</v>
      </c>
      <c r="F11" s="11" t="str">
        <f t="shared" ref="F11" si="3">H11</f>
        <v>Page 11</v>
      </c>
      <c r="G11" s="11" t="str">
        <f t="shared" ref="G11" si="4">CONCATENATE(A11," ",B11," ",D11," ",H11)</f>
        <v>August 2023 Forecast Page 11</v>
      </c>
      <c r="H11" s="11" t="s">
        <v>69</v>
      </c>
    </row>
    <row r="12" spans="1:8" x14ac:dyDescent="0.35">
      <c r="A12" s="11" t="str">
        <f t="shared" si="0"/>
        <v>August</v>
      </c>
      <c r="B12" s="11">
        <v>2023</v>
      </c>
      <c r="C12" s="9" t="s">
        <v>99</v>
      </c>
      <c r="D12" s="11" t="s">
        <v>89</v>
      </c>
      <c r="E12" s="11" t="str">
        <f>CONCATENATE(Headings!A12," ",Headings!B12," ",Headings!C12," ",Headings!D12)</f>
        <v>August 2023 Hotel Sales Tax Forecast</v>
      </c>
      <c r="F12" s="11" t="str">
        <f t="shared" si="1"/>
        <v>Page 12</v>
      </c>
      <c r="G12" s="11" t="str">
        <f t="shared" si="2"/>
        <v>August 2023 Forecast Page 12</v>
      </c>
      <c r="H12" s="11" t="s">
        <v>70</v>
      </c>
    </row>
    <row r="13" spans="1:8" x14ac:dyDescent="0.35">
      <c r="A13" s="11" t="str">
        <f t="shared" si="0"/>
        <v>August</v>
      </c>
      <c r="B13" s="11">
        <v>2023</v>
      </c>
      <c r="C13" s="9" t="s">
        <v>210</v>
      </c>
      <c r="D13" s="11" t="s">
        <v>89</v>
      </c>
      <c r="E13" s="11" t="str">
        <f>CONCATENATE(Headings!A13," ",Headings!B13," ",Headings!C13," ",Headings!D13)</f>
        <v>August 2023 Hotel Tax (HB 2015) Forecast</v>
      </c>
      <c r="F13" s="11" t="str">
        <f>H13</f>
        <v>Page 13</v>
      </c>
      <c r="G13" s="11" t="str">
        <f>CONCATENATE(A13," ",B13," ",D13," ",H13)</f>
        <v>August 2023 Forecast Page 13</v>
      </c>
      <c r="H13" s="11" t="s">
        <v>71</v>
      </c>
    </row>
    <row r="14" spans="1:8" x14ac:dyDescent="0.35">
      <c r="A14" s="11" t="str">
        <f t="shared" si="0"/>
        <v>August</v>
      </c>
      <c r="B14" s="11">
        <v>2023</v>
      </c>
      <c r="C14" s="9" t="s">
        <v>95</v>
      </c>
      <c r="D14" s="11" t="s">
        <v>89</v>
      </c>
      <c r="E14" s="11" t="str">
        <f>CONCATENATE(Headings!A14," ",Headings!B14," ",Headings!C14," ",Headings!D14)</f>
        <v>August 2023 Rental Car Sales Tax Forecast</v>
      </c>
      <c r="F14" s="11" t="str">
        <f t="shared" si="1"/>
        <v>Page 14</v>
      </c>
      <c r="G14" s="11" t="str">
        <f t="shared" si="2"/>
        <v>August 2023 Forecast Page 14</v>
      </c>
      <c r="H14" s="11" t="s">
        <v>72</v>
      </c>
    </row>
    <row r="15" spans="1:8" x14ac:dyDescent="0.35">
      <c r="A15" s="11" t="str">
        <f t="shared" si="0"/>
        <v>August</v>
      </c>
      <c r="B15" s="11">
        <v>2023</v>
      </c>
      <c r="C15" s="9" t="s">
        <v>105</v>
      </c>
      <c r="D15" s="11" t="s">
        <v>89</v>
      </c>
      <c r="E15" s="11" t="str">
        <f>CONCATENATE(Headings!A15," ",Headings!B15," ",Headings!C15," ",Headings!D15)</f>
        <v>August 2023 Real Estate Excise Tax (REET 1) Forecast</v>
      </c>
      <c r="F15" s="11" t="str">
        <f t="shared" si="1"/>
        <v>Page 15</v>
      </c>
      <c r="G15" s="11" t="str">
        <f t="shared" si="2"/>
        <v>August 2023 Forecast Page 15</v>
      </c>
      <c r="H15" s="11" t="s">
        <v>73</v>
      </c>
    </row>
    <row r="16" spans="1:8" x14ac:dyDescent="0.35">
      <c r="A16" s="11" t="str">
        <f t="shared" si="0"/>
        <v>August</v>
      </c>
      <c r="B16" s="11">
        <v>2023</v>
      </c>
      <c r="C16" s="9" t="s">
        <v>104</v>
      </c>
      <c r="D16" s="11" t="s">
        <v>89</v>
      </c>
      <c r="E16" s="11" t="str">
        <f>CONCATENATE(Headings!A16," ",Headings!B16," ",Headings!C16," ",Headings!D16)</f>
        <v>August 2023 Investment Pool Nominal Rate of Return Forecast</v>
      </c>
      <c r="F16" s="11" t="str">
        <f t="shared" si="1"/>
        <v>Page 16</v>
      </c>
      <c r="G16" s="11" t="str">
        <f t="shared" si="2"/>
        <v>August 2023 Forecast Page 16</v>
      </c>
      <c r="H16" s="11" t="s">
        <v>49</v>
      </c>
    </row>
    <row r="17" spans="1:8" x14ac:dyDescent="0.35">
      <c r="A17" s="11" t="str">
        <f t="shared" si="0"/>
        <v>August</v>
      </c>
      <c r="B17" s="11">
        <v>2023</v>
      </c>
      <c r="C17" s="9" t="s">
        <v>54</v>
      </c>
      <c r="D17" s="11" t="s">
        <v>89</v>
      </c>
      <c r="E17" s="11" t="str">
        <f>CONCATENATE(Headings!A17," ",Headings!B17," ",Headings!C17," ",Headings!D17)</f>
        <v>August 2023 Investment Pool Real Rate of Return Forecast</v>
      </c>
      <c r="F17" s="11" t="str">
        <f t="shared" si="1"/>
        <v>Page 17</v>
      </c>
      <c r="G17" s="11" t="str">
        <f t="shared" si="2"/>
        <v>August 2023 Forecast Page 17</v>
      </c>
      <c r="H17" s="11" t="s">
        <v>50</v>
      </c>
    </row>
    <row r="18" spans="1:8" x14ac:dyDescent="0.35">
      <c r="A18" s="11" t="str">
        <f t="shared" si="0"/>
        <v>August</v>
      </c>
      <c r="B18" s="11">
        <v>2023</v>
      </c>
      <c r="C18" s="9" t="s">
        <v>56</v>
      </c>
      <c r="D18" s="11" t="s">
        <v>89</v>
      </c>
      <c r="E18" s="11" t="str">
        <f>CONCATENATE(Headings!A18," ",Headings!B18," ",Headings!C18," ",Headings!D18)</f>
        <v>August 2023 National CPI-U Forecast</v>
      </c>
      <c r="F18" s="11" t="str">
        <f t="shared" si="1"/>
        <v>Page 18</v>
      </c>
      <c r="G18" s="11" t="str">
        <f t="shared" si="2"/>
        <v>August 2023 Forecast Page 18</v>
      </c>
      <c r="H18" s="11" t="s">
        <v>44</v>
      </c>
    </row>
    <row r="19" spans="1:8" x14ac:dyDescent="0.35">
      <c r="A19" s="11" t="str">
        <f t="shared" si="0"/>
        <v>August</v>
      </c>
      <c r="B19" s="11">
        <v>2023</v>
      </c>
      <c r="C19" s="9" t="s">
        <v>9</v>
      </c>
      <c r="D19" s="11" t="s">
        <v>89</v>
      </c>
      <c r="E19" s="11" t="str">
        <f>CONCATENATE(Headings!A19," ",Headings!B19," ",Headings!C19," ",Headings!D19)</f>
        <v>August 2023 National CPI-W Forecast</v>
      </c>
      <c r="F19" s="11" t="str">
        <f t="shared" si="1"/>
        <v>Page 19</v>
      </c>
      <c r="G19" s="11" t="str">
        <f t="shared" si="2"/>
        <v>August 2023 Forecast Page 19</v>
      </c>
      <c r="H19" s="11" t="s">
        <v>45</v>
      </c>
    </row>
    <row r="20" spans="1:8" x14ac:dyDescent="0.35">
      <c r="A20" s="11" t="str">
        <f t="shared" si="0"/>
        <v>August</v>
      </c>
      <c r="B20" s="11">
        <v>2023</v>
      </c>
      <c r="C20" s="9" t="s">
        <v>5</v>
      </c>
      <c r="D20" s="11" t="s">
        <v>89</v>
      </c>
      <c r="E20" s="11" t="str">
        <f>CONCATENATE(Headings!A20," ",Headings!B20," ",Headings!C20," ",Headings!D20)</f>
        <v>August 2023 Seattle Annual CPI-U Forecast</v>
      </c>
      <c r="F20" s="11" t="str">
        <f t="shared" si="1"/>
        <v>Page 20</v>
      </c>
      <c r="G20" s="11" t="str">
        <f t="shared" si="2"/>
        <v>August 2023 Forecast Page 20</v>
      </c>
      <c r="H20" s="11" t="s">
        <v>46</v>
      </c>
    </row>
    <row r="21" spans="1:8" x14ac:dyDescent="0.35">
      <c r="A21" s="11" t="str">
        <f t="shared" si="0"/>
        <v>August</v>
      </c>
      <c r="B21" s="11">
        <v>2023</v>
      </c>
      <c r="C21" s="9" t="s">
        <v>151</v>
      </c>
      <c r="D21" s="11" t="s">
        <v>89</v>
      </c>
      <c r="E21" s="11" t="str">
        <f>CONCATENATE(Headings!A21," ",Headings!B21," ",Headings!C21," ",Headings!D21)</f>
        <v>August 2023 June-June Seattle CPI-W Forecast</v>
      </c>
      <c r="F21" s="11" t="str">
        <f t="shared" si="1"/>
        <v>Page 21</v>
      </c>
      <c r="G21" s="11" t="str">
        <f t="shared" si="2"/>
        <v>August 2023 Forecast Page 21</v>
      </c>
      <c r="H21" s="11" t="s">
        <v>51</v>
      </c>
    </row>
    <row r="22" spans="1:8" x14ac:dyDescent="0.35">
      <c r="A22" s="11" t="str">
        <f t="shared" si="0"/>
        <v>August</v>
      </c>
      <c r="B22" s="11">
        <v>2023</v>
      </c>
      <c r="C22" s="9" t="s">
        <v>29</v>
      </c>
      <c r="D22" s="11" t="s">
        <v>89</v>
      </c>
      <c r="E22" s="11" t="str">
        <f>CONCATENATE(Headings!A22," ",Headings!B22," ",Headings!C22," ",Headings!D22)</f>
        <v>August 2023 Outyear COLA Comparison Forecast</v>
      </c>
      <c r="F22" s="11" t="str">
        <f t="shared" si="1"/>
        <v>Page 22</v>
      </c>
      <c r="G22" s="11" t="str">
        <f t="shared" si="2"/>
        <v>August 2023 Forecast Page 22</v>
      </c>
      <c r="H22" s="11" t="s">
        <v>52</v>
      </c>
    </row>
    <row r="23" spans="1:8" x14ac:dyDescent="0.35">
      <c r="A23" s="11" t="str">
        <f t="shared" si="0"/>
        <v>August</v>
      </c>
      <c r="B23" s="11">
        <v>2023</v>
      </c>
      <c r="C23" s="9" t="s">
        <v>97</v>
      </c>
      <c r="D23" s="11" t="s">
        <v>89</v>
      </c>
      <c r="E23" s="11" t="str">
        <f>CONCATENATE(Headings!A23," ",Headings!B23," ",Headings!C23," ",Headings!D23)</f>
        <v>August 2023 Pharmaceuticals PPI Forecast</v>
      </c>
      <c r="F23" s="11" t="str">
        <f t="shared" si="1"/>
        <v>Page 23</v>
      </c>
      <c r="G23" s="11" t="str">
        <f t="shared" si="2"/>
        <v>August 2023 Forecast Page 23</v>
      </c>
      <c r="H23" s="11" t="s">
        <v>124</v>
      </c>
    </row>
    <row r="24" spans="1:8" x14ac:dyDescent="0.35">
      <c r="A24" s="11" t="str">
        <f t="shared" si="0"/>
        <v>August</v>
      </c>
      <c r="B24" s="11">
        <v>2023</v>
      </c>
      <c r="C24" s="9" t="s">
        <v>98</v>
      </c>
      <c r="D24" s="11" t="s">
        <v>89</v>
      </c>
      <c r="E24" s="11" t="str">
        <f>CONCATENATE(Headings!A24," ",Headings!B24," ",Headings!C24," ",Headings!D24)</f>
        <v>August 2023 Transportation CPI Forecast</v>
      </c>
      <c r="F24" s="11" t="str">
        <f t="shared" si="1"/>
        <v>Page 24</v>
      </c>
      <c r="G24" s="11" t="str">
        <f t="shared" si="2"/>
        <v>August 2023 Forecast Page 24</v>
      </c>
      <c r="H24" s="11" t="s">
        <v>125</v>
      </c>
    </row>
    <row r="25" spans="1:8" x14ac:dyDescent="0.35">
      <c r="A25" s="11" t="str">
        <f t="shared" si="0"/>
        <v>August</v>
      </c>
      <c r="B25" s="11">
        <v>2023</v>
      </c>
      <c r="C25" s="9" t="s">
        <v>10</v>
      </c>
      <c r="D25" s="11" t="s">
        <v>89</v>
      </c>
      <c r="E25" s="11" t="str">
        <f>CONCATENATE(Headings!A25," ",Headings!B25," ",Headings!C25," ",Headings!D25)</f>
        <v>August 2023 Retail Gas Forecast</v>
      </c>
      <c r="F25" s="11" t="str">
        <f t="shared" si="1"/>
        <v>Page 25</v>
      </c>
      <c r="G25" s="11" t="str">
        <f t="shared" si="2"/>
        <v>August 2023 Forecast Page 25</v>
      </c>
      <c r="H25" s="11" t="s">
        <v>135</v>
      </c>
    </row>
    <row r="26" spans="1:8" x14ac:dyDescent="0.35">
      <c r="A26" s="11" t="str">
        <f t="shared" si="0"/>
        <v>August</v>
      </c>
      <c r="B26" s="11">
        <v>2023</v>
      </c>
      <c r="C26" s="9" t="s">
        <v>255</v>
      </c>
      <c r="D26" s="11" t="s">
        <v>89</v>
      </c>
      <c r="E26" s="11" t="str">
        <f>CONCATENATE(Headings!A26," ",Headings!B26," ",Headings!C26," ",Headings!D26)</f>
        <v>August 2023 Diesel and Gasoline Dollar per Gallon Forecast</v>
      </c>
      <c r="F26" s="11" t="str">
        <f t="shared" si="1"/>
        <v>Page 26</v>
      </c>
      <c r="G26" s="11" t="str">
        <f t="shared" si="2"/>
        <v>August 2023 Forecast Page 26</v>
      </c>
      <c r="H26" s="11" t="s">
        <v>25</v>
      </c>
    </row>
    <row r="27" spans="1:8" x14ac:dyDescent="0.35">
      <c r="A27" s="11" t="str">
        <f t="shared" si="0"/>
        <v>August</v>
      </c>
      <c r="B27" s="11">
        <v>2023</v>
      </c>
      <c r="C27" s="9" t="s">
        <v>7</v>
      </c>
      <c r="D27" s="11" t="s">
        <v>89</v>
      </c>
      <c r="E27" s="11" t="str">
        <f>CONCATENATE(Headings!A27," ",Headings!B27," ",Headings!C27," ",Headings!D27)</f>
        <v>August 2023 Recorded Documents Forecast</v>
      </c>
      <c r="F27" s="11" t="str">
        <f t="shared" si="1"/>
        <v>Page 27</v>
      </c>
      <c r="G27" s="11" t="str">
        <f t="shared" si="2"/>
        <v>August 2023 Forecast Page 27</v>
      </c>
      <c r="H27" s="11" t="s">
        <v>37</v>
      </c>
    </row>
    <row r="28" spans="1:8" x14ac:dyDescent="0.35">
      <c r="A28" s="11" t="str">
        <f t="shared" si="0"/>
        <v>August</v>
      </c>
      <c r="B28" s="11">
        <v>2023</v>
      </c>
      <c r="C28" s="9" t="s">
        <v>128</v>
      </c>
      <c r="D28" s="11" t="s">
        <v>89</v>
      </c>
      <c r="E28" s="11" t="str">
        <f>CONCATENATE(Headings!A28," ",Headings!B28," ",Headings!C28," ",Headings!D28)</f>
        <v>August 2023 Gambling Tax Forecast</v>
      </c>
      <c r="F28" s="11" t="str">
        <f t="shared" si="1"/>
        <v>Page 28</v>
      </c>
      <c r="G28" s="11" t="str">
        <f t="shared" si="2"/>
        <v>August 2023 Forecast Page 28</v>
      </c>
      <c r="H28" s="11" t="s">
        <v>38</v>
      </c>
    </row>
    <row r="29" spans="1:8" x14ac:dyDescent="0.35">
      <c r="A29" s="11" t="str">
        <f t="shared" si="0"/>
        <v>August</v>
      </c>
      <c r="B29" s="11">
        <v>2023</v>
      </c>
      <c r="C29" s="9" t="s">
        <v>129</v>
      </c>
      <c r="D29" s="11" t="s">
        <v>89</v>
      </c>
      <c r="E29" s="11" t="str">
        <f>CONCATENATE(Headings!A29," ",Headings!B29," ",Headings!C29," ",Headings!D29)</f>
        <v>August 2023 E-911 Tax Forecast</v>
      </c>
      <c r="F29" s="11" t="str">
        <f t="shared" si="1"/>
        <v>Page 29</v>
      </c>
      <c r="G29" s="11" t="str">
        <f t="shared" si="2"/>
        <v>August 2023 Forecast Page 29</v>
      </c>
      <c r="H29" s="11" t="s">
        <v>39</v>
      </c>
    </row>
    <row r="30" spans="1:8" x14ac:dyDescent="0.35">
      <c r="A30" s="11" t="str">
        <f t="shared" si="0"/>
        <v>August</v>
      </c>
      <c r="B30" s="11">
        <v>2023</v>
      </c>
      <c r="C30" s="11" t="s">
        <v>175</v>
      </c>
      <c r="D30" s="11" t="s">
        <v>89</v>
      </c>
      <c r="E30" s="11" t="str">
        <f>CONCATENATE(Headings!A30," ",Headings!B30," ",Headings!C30," ",Headings!D30)</f>
        <v>August 2023 Penalties and Interest on Delinquent Property Taxes Forecast</v>
      </c>
      <c r="F30" s="11" t="str">
        <f t="shared" si="1"/>
        <v>Page 30</v>
      </c>
      <c r="G30" s="11" t="str">
        <f>CONCATENATE(A30," ",B30," ",D30," ",H30)</f>
        <v>August 2023 Forecast Page 30</v>
      </c>
      <c r="H30" s="11" t="s">
        <v>40</v>
      </c>
    </row>
    <row r="31" spans="1:8" x14ac:dyDescent="0.35">
      <c r="A31" s="11" t="str">
        <f t="shared" si="0"/>
        <v>August</v>
      </c>
      <c r="B31" s="11">
        <v>2023</v>
      </c>
      <c r="C31" s="9" t="s">
        <v>112</v>
      </c>
      <c r="D31" s="11" t="s">
        <v>89</v>
      </c>
      <c r="E31" s="11" t="str">
        <f>CONCATENATE(Headings!A31," ",Headings!B31," ",Headings!C31," ",Headings!D31)</f>
        <v>August 2023 Current Expense Property Tax Forecast</v>
      </c>
      <c r="F31" s="11" t="str">
        <f t="shared" si="1"/>
        <v>Page 31</v>
      </c>
      <c r="G31" s="11" t="str">
        <f t="shared" si="2"/>
        <v>August 2023 Forecast Page 31</v>
      </c>
      <c r="H31" s="11" t="s">
        <v>41</v>
      </c>
    </row>
    <row r="32" spans="1:8" x14ac:dyDescent="0.35">
      <c r="A32" s="11" t="str">
        <f t="shared" si="0"/>
        <v>August</v>
      </c>
      <c r="B32" s="11">
        <v>2023</v>
      </c>
      <c r="C32" s="69" t="s">
        <v>140</v>
      </c>
      <c r="D32" s="11" t="s">
        <v>89</v>
      </c>
      <c r="E32" s="11" t="str">
        <f>CONCATENATE(Headings!A32," ",Headings!B32," ",Headings!C32," ",Headings!D32)</f>
        <v>August 2023 Dev. Disabilities &amp; Mental Health Property Tax Forecast</v>
      </c>
      <c r="F32" s="11" t="str">
        <f t="shared" si="1"/>
        <v>Page 32</v>
      </c>
      <c r="G32" s="11" t="str">
        <f t="shared" si="2"/>
        <v>August 2023 Forecast Page 32</v>
      </c>
      <c r="H32" s="11" t="s">
        <v>42</v>
      </c>
    </row>
    <row r="33" spans="1:8" x14ac:dyDescent="0.35">
      <c r="A33" s="11" t="str">
        <f t="shared" si="0"/>
        <v>August</v>
      </c>
      <c r="B33" s="11">
        <v>2023</v>
      </c>
      <c r="C33" s="9" t="s">
        <v>17</v>
      </c>
      <c r="D33" s="11" t="s">
        <v>89</v>
      </c>
      <c r="E33" s="11" t="str">
        <f>CONCATENATE(Headings!A33," ",Headings!B33," ",Headings!C33," ",Headings!D33)</f>
        <v>August 2023 Veterans Aid Property Tax Forecast</v>
      </c>
      <c r="F33" s="11" t="str">
        <f t="shared" si="1"/>
        <v>Page 33</v>
      </c>
      <c r="G33" s="11" t="str">
        <f t="shared" si="2"/>
        <v>August 2023 Forecast Page 33</v>
      </c>
      <c r="H33" s="11" t="s">
        <v>131</v>
      </c>
    </row>
    <row r="34" spans="1:8" x14ac:dyDescent="0.35">
      <c r="A34" s="11" t="str">
        <f t="shared" si="0"/>
        <v>August</v>
      </c>
      <c r="B34" s="11">
        <v>2023</v>
      </c>
      <c r="C34" s="9" t="s">
        <v>21</v>
      </c>
      <c r="D34" s="11" t="s">
        <v>89</v>
      </c>
      <c r="E34" s="11" t="str">
        <f>CONCATENATE(Headings!A34," ",Headings!B34," ",Headings!C34," ",Headings!D34)</f>
        <v>August 2023 AFIS Lid Lift Forecast</v>
      </c>
      <c r="F34" s="11" t="str">
        <f t="shared" si="1"/>
        <v>Page 34</v>
      </c>
      <c r="G34" s="11" t="str">
        <f t="shared" si="2"/>
        <v>August 2023 Forecast Page 34</v>
      </c>
      <c r="H34" s="11" t="s">
        <v>132</v>
      </c>
    </row>
    <row r="35" spans="1:8" x14ac:dyDescent="0.35">
      <c r="A35" s="11" t="str">
        <f t="shared" si="0"/>
        <v>August</v>
      </c>
      <c r="B35" s="11">
        <v>2023</v>
      </c>
      <c r="C35" s="9" t="s">
        <v>127</v>
      </c>
      <c r="D35" s="11" t="s">
        <v>89</v>
      </c>
      <c r="E35" s="11" t="str">
        <f>CONCATENATE(Headings!A35," ",Headings!B35," ",Headings!C35," ",Headings!D35)</f>
        <v>August 2023 Parks Lid Lift Forecast</v>
      </c>
      <c r="F35" s="11" t="str">
        <f t="shared" si="1"/>
        <v>Page 35</v>
      </c>
      <c r="G35" s="11" t="str">
        <f t="shared" si="2"/>
        <v>August 2023 Forecast Page 35</v>
      </c>
      <c r="H35" s="11" t="s">
        <v>109</v>
      </c>
    </row>
    <row r="36" spans="1:8" x14ac:dyDescent="0.35">
      <c r="A36" s="11" t="str">
        <f t="shared" si="0"/>
        <v>August</v>
      </c>
      <c r="B36" s="11">
        <v>2023</v>
      </c>
      <c r="C36" s="9" t="s">
        <v>202</v>
      </c>
      <c r="D36" s="11" t="s">
        <v>89</v>
      </c>
      <c r="E36" s="11" t="str">
        <f>CONCATENATE(Headings!A36," ",Headings!B36," ",Headings!C36," ",Headings!D36)</f>
        <v>August 2023 Veterans, Seniors, and Human Services Lid Lift Forecast</v>
      </c>
      <c r="F36" s="11" t="str">
        <f t="shared" si="1"/>
        <v>Page 36</v>
      </c>
      <c r="G36" s="11" t="str">
        <f t="shared" si="2"/>
        <v>August 2023 Forecast Page 36</v>
      </c>
      <c r="H36" s="11" t="s">
        <v>110</v>
      </c>
    </row>
    <row r="37" spans="1:8" x14ac:dyDescent="0.35">
      <c r="A37" s="11" t="str">
        <f t="shared" si="0"/>
        <v>August</v>
      </c>
      <c r="B37" s="11">
        <v>2023</v>
      </c>
      <c r="C37" s="9" t="s">
        <v>148</v>
      </c>
      <c r="D37" s="11" t="s">
        <v>89</v>
      </c>
      <c r="E37" s="11" t="str">
        <f>CONCATENATE(Headings!A37," ",Headings!B37," ",Headings!C37," ",Headings!D37)</f>
        <v>August 2023 PSERN Forecast</v>
      </c>
      <c r="F37" s="11" t="str">
        <f t="shared" si="1"/>
        <v>Page 37</v>
      </c>
      <c r="G37" s="11" t="str">
        <f t="shared" si="2"/>
        <v>August 2023 Forecast Page 37</v>
      </c>
      <c r="H37" s="11" t="s">
        <v>0</v>
      </c>
    </row>
    <row r="38" spans="1:8" x14ac:dyDescent="0.35">
      <c r="A38" s="11" t="str">
        <f t="shared" si="0"/>
        <v>August</v>
      </c>
      <c r="B38" s="11">
        <v>2023</v>
      </c>
      <c r="C38" s="9" t="s">
        <v>160</v>
      </c>
      <c r="D38" s="11" t="s">
        <v>89</v>
      </c>
      <c r="E38" s="11" t="str">
        <f>CONCATENATE(Headings!A38," ",Headings!B38," ",Headings!C38," ",Headings!D38)</f>
        <v>August 2023 Best Start For Kids Forecast</v>
      </c>
      <c r="F38" s="11" t="str">
        <f t="shared" si="1"/>
        <v>Page 38</v>
      </c>
      <c r="G38" s="11" t="str">
        <f t="shared" si="2"/>
        <v>August 2023 Forecast Page 38</v>
      </c>
      <c r="H38" s="11" t="s">
        <v>1</v>
      </c>
    </row>
    <row r="39" spans="1:8" x14ac:dyDescent="0.35">
      <c r="A39" s="11" t="str">
        <f t="shared" si="0"/>
        <v>August</v>
      </c>
      <c r="B39" s="11">
        <v>2023</v>
      </c>
      <c r="C39" s="9" t="s">
        <v>261</v>
      </c>
      <c r="D39" s="11" t="s">
        <v>89</v>
      </c>
      <c r="E39" s="11" t="str">
        <f>CONCATENATE(Headings!A39," ",Headings!B39," ",Headings!C39," ",Headings!D39)</f>
        <v>August 2023 Crisis Care Centers Levy Forecast</v>
      </c>
      <c r="F39" s="11" t="str">
        <f t="shared" ref="F39" si="5">H39</f>
        <v>Page 39</v>
      </c>
      <c r="G39" s="11" t="str">
        <f t="shared" ref="G39" si="6">CONCATENATE(A39," ",B39," ",D39," ",H39)</f>
        <v>August 2023 Forecast Page 39</v>
      </c>
      <c r="H39" s="11" t="s">
        <v>2</v>
      </c>
    </row>
    <row r="40" spans="1:8" x14ac:dyDescent="0.35">
      <c r="A40" s="11" t="str">
        <f t="shared" si="0"/>
        <v>August</v>
      </c>
      <c r="B40" s="11">
        <v>2023</v>
      </c>
      <c r="C40" s="9" t="s">
        <v>47</v>
      </c>
      <c r="D40" s="11" t="s">
        <v>89</v>
      </c>
      <c r="E40" s="11" t="str">
        <f>CONCATENATE(Headings!A40," ",Headings!B40," ",Headings!C40," ",Headings!D40)</f>
        <v>August 2023 Emergency Medical Services (EMS) Property Tax Forecast</v>
      </c>
      <c r="F40" s="11" t="str">
        <f t="shared" si="1"/>
        <v>Page 40</v>
      </c>
      <c r="G40" s="11" t="str">
        <f t="shared" si="2"/>
        <v>August 2023 Forecast Page 40</v>
      </c>
      <c r="H40" s="11" t="s">
        <v>3</v>
      </c>
    </row>
    <row r="41" spans="1:8" x14ac:dyDescent="0.35">
      <c r="A41" s="11" t="str">
        <f t="shared" si="0"/>
        <v>August</v>
      </c>
      <c r="B41" s="11">
        <v>2023</v>
      </c>
      <c r="C41" s="9" t="s">
        <v>66</v>
      </c>
      <c r="D41" s="11" t="s">
        <v>89</v>
      </c>
      <c r="E41" s="11" t="str">
        <f>CONCATENATE(Headings!A41," ",Headings!B41," ",Headings!C41," ",Headings!D41)</f>
        <v>August 2023 Conservation Futures Property Tax Forecast</v>
      </c>
      <c r="F41" s="11" t="str">
        <f t="shared" si="1"/>
        <v>Page 41</v>
      </c>
      <c r="G41" s="11" t="str">
        <f t="shared" si="2"/>
        <v>August 2023 Forecast Page 41</v>
      </c>
      <c r="H41" s="11" t="s">
        <v>102</v>
      </c>
    </row>
    <row r="42" spans="1:8" x14ac:dyDescent="0.35">
      <c r="A42" s="11" t="str">
        <f>A41</f>
        <v>August</v>
      </c>
      <c r="B42" s="11">
        <v>2023</v>
      </c>
      <c r="C42" s="9" t="s">
        <v>20</v>
      </c>
      <c r="D42" s="11" t="s">
        <v>89</v>
      </c>
      <c r="E42" s="11" t="str">
        <f>CONCATENATE(Headings!A42," ",Headings!B42," ",Headings!C42," ",Headings!D42)</f>
        <v>August 2023 Unincorporated Area/Roads Property Tax Levy Forecast</v>
      </c>
      <c r="F42" s="11" t="str">
        <f>H42</f>
        <v>Page 42</v>
      </c>
      <c r="G42" s="11" t="str">
        <f>CONCATENATE(A42," ",B42," ",D42," ",H42)</f>
        <v>August 2023 Forecast Page 42</v>
      </c>
      <c r="H42" s="11" t="s">
        <v>130</v>
      </c>
    </row>
    <row r="43" spans="1:8" x14ac:dyDescent="0.35">
      <c r="A43" s="11" t="str">
        <f t="shared" si="0"/>
        <v>August</v>
      </c>
      <c r="B43" s="11">
        <v>2023</v>
      </c>
      <c r="C43" s="9" t="s">
        <v>259</v>
      </c>
      <c r="E43" s="11" t="str">
        <f>CONCATENATE(Headings!A43," ",Headings!B43," ",Headings!C43," ",Headings!D43)</f>
        <v xml:space="preserve">August 2023 UAL/Roads Property Tax Annexation Addendum </v>
      </c>
      <c r="F43" s="11" t="str">
        <f>H43</f>
        <v>Page 43</v>
      </c>
      <c r="H43" s="11" t="s">
        <v>111</v>
      </c>
    </row>
    <row r="44" spans="1:8" x14ac:dyDescent="0.35">
      <c r="A44" s="11" t="str">
        <f t="shared" si="0"/>
        <v>August</v>
      </c>
      <c r="B44" s="11">
        <v>2023</v>
      </c>
      <c r="C44" s="9" t="s">
        <v>67</v>
      </c>
      <c r="D44" s="11" t="s">
        <v>89</v>
      </c>
      <c r="E44" s="11" t="str">
        <f>CONCATENATE(Headings!A44," ",Headings!B44," ",Headings!C44," ",Headings!D44)</f>
        <v>August 2023 Flood District Property Tax Forecast</v>
      </c>
      <c r="F44" s="11" t="str">
        <f t="shared" si="1"/>
        <v>Page 44</v>
      </c>
      <c r="G44" s="11" t="str">
        <f t="shared" si="2"/>
        <v>August 2023 Forecast Page 44</v>
      </c>
      <c r="H44" s="11" t="s">
        <v>149</v>
      </c>
    </row>
    <row r="45" spans="1:8" x14ac:dyDescent="0.35">
      <c r="A45" s="11" t="str">
        <f t="shared" si="0"/>
        <v>August</v>
      </c>
      <c r="B45" s="11">
        <v>2023</v>
      </c>
      <c r="C45" s="9" t="s">
        <v>173</v>
      </c>
      <c r="D45" s="11" t="s">
        <v>89</v>
      </c>
      <c r="E45" s="11" t="str">
        <f>CONCATENATE(Headings!A45," ",Headings!B45," ",Headings!C45," ",Headings!D45)</f>
        <v>August 2023 Marine Levy Property Tax Forecast</v>
      </c>
      <c r="F45" s="11" t="str">
        <f t="shared" si="1"/>
        <v>Page 45</v>
      </c>
      <c r="G45" s="11" t="str">
        <f>CONCATENATE(A45," ",B45," ",D45," ",H45)</f>
        <v>August 2023 Forecast Page 45</v>
      </c>
      <c r="H45" s="11" t="s">
        <v>152</v>
      </c>
    </row>
    <row r="46" spans="1:8" x14ac:dyDescent="0.35">
      <c r="A46" s="11" t="str">
        <f t="shared" si="0"/>
        <v>August</v>
      </c>
      <c r="B46" s="11">
        <v>2023</v>
      </c>
      <c r="C46" s="9" t="s">
        <v>19</v>
      </c>
      <c r="D46" s="11" t="s">
        <v>89</v>
      </c>
      <c r="E46" s="11" t="str">
        <f>CONCATENATE(Headings!A46," ",Headings!B46," ",Headings!C46," ",Headings!D46)</f>
        <v>August 2023 Transit Property Tax Forecast</v>
      </c>
      <c r="F46" s="11" t="str">
        <f t="shared" si="1"/>
        <v>Page 46</v>
      </c>
      <c r="G46" s="11" t="str">
        <f t="shared" si="2"/>
        <v>August 2023 Forecast Page 46</v>
      </c>
      <c r="H46" s="11" t="s">
        <v>155</v>
      </c>
    </row>
    <row r="47" spans="1:8" x14ac:dyDescent="0.35">
      <c r="A47" s="11" t="str">
        <f t="shared" si="0"/>
        <v>August</v>
      </c>
      <c r="B47" s="11">
        <v>2023</v>
      </c>
      <c r="C47" s="9" t="s">
        <v>58</v>
      </c>
      <c r="D47" s="11" t="s">
        <v>89</v>
      </c>
      <c r="E47" s="11" t="str">
        <f>CONCATENATE(Headings!A47," ",Headings!B47," ",Headings!C47," ",Headings!D47)</f>
        <v>August 2023 UTGO Bond Property Tax Forecast</v>
      </c>
      <c r="F47" s="11" t="str">
        <f>H47</f>
        <v>Page 47</v>
      </c>
      <c r="G47" s="11" t="str">
        <f>CONCATENATE(A47," ",B47," ",D47," ",H47)</f>
        <v>August 2023 Forecast Page 47</v>
      </c>
      <c r="H47" s="11" t="s">
        <v>161</v>
      </c>
    </row>
    <row r="48" spans="1:8" x14ac:dyDescent="0.35">
      <c r="A48" s="11" t="str">
        <f t="shared" si="0"/>
        <v>August</v>
      </c>
      <c r="B48" s="11">
        <v>2023</v>
      </c>
      <c r="C48" s="11" t="s">
        <v>201</v>
      </c>
      <c r="D48" s="11" t="s">
        <v>89</v>
      </c>
      <c r="E48" s="11" t="str">
        <f>CONCATENATE(Headings!A48," ",Headings!B48," ",Headings!C48," ",Headings!D48)</f>
        <v>August 2023 King County Inflation + Population Index Forecast</v>
      </c>
      <c r="F48" s="11" t="str">
        <f>H48</f>
        <v>Page 48</v>
      </c>
      <c r="G48" s="11" t="str">
        <f>CONCATENATE(A48," ",B48," ",D48," ",H48)</f>
        <v>August 2023 Forecast Page 48</v>
      </c>
      <c r="H48" s="11" t="s">
        <v>198</v>
      </c>
    </row>
    <row r="49" spans="1:8" x14ac:dyDescent="0.35">
      <c r="A49" s="11" t="str">
        <f t="shared" si="0"/>
        <v>August</v>
      </c>
      <c r="B49" s="11">
        <v>2023</v>
      </c>
      <c r="C49" s="9" t="s">
        <v>181</v>
      </c>
      <c r="D49" s="11" t="s">
        <v>133</v>
      </c>
      <c r="E49" s="11" t="str">
        <f>CONCATENATE(Headings!A49," ",Headings!B49," ",Headings!C49," ",Headings!D49)</f>
        <v>August 2023 Annexation Assumptions Appendix</v>
      </c>
      <c r="F49" s="11" t="str">
        <f>H49</f>
        <v>Page 49</v>
      </c>
      <c r="G49" s="11" t="str">
        <f>CONCATENATE(A49," ",B49," ",D49," ",H49)</f>
        <v>August 2023 Appendix Page 49</v>
      </c>
      <c r="H49" s="11" t="s">
        <v>256</v>
      </c>
    </row>
    <row r="50" spans="1:8" x14ac:dyDescent="0.35">
      <c r="C50" s="9"/>
    </row>
    <row r="51" spans="1:8" x14ac:dyDescent="0.35">
      <c r="C51" s="9"/>
      <c r="E51" s="11" t="s">
        <v>281</v>
      </c>
      <c r="F51" s="11" t="s">
        <v>281</v>
      </c>
    </row>
    <row r="52" spans="1:8" x14ac:dyDescent="0.35">
      <c r="F52" s="11" t="s">
        <v>282</v>
      </c>
    </row>
    <row r="53" spans="1:8" x14ac:dyDescent="0.35">
      <c r="E53" s="11" t="s">
        <v>281</v>
      </c>
      <c r="F53" s="11" t="s">
        <v>281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7" ht="23.4" x14ac:dyDescent="0.35">
      <c r="A1" s="245" t="str">
        <f>Headings!E6</f>
        <v>August 2023 King County Sales and Use Taxbase Forecast</v>
      </c>
      <c r="B1" s="246"/>
      <c r="C1" s="246"/>
      <c r="D1" s="246"/>
      <c r="E1" s="246"/>
    </row>
    <row r="2" spans="1:7" ht="21.75" customHeight="1" x14ac:dyDescent="0.35">
      <c r="A2" s="245" t="s">
        <v>85</v>
      </c>
      <c r="B2" s="246"/>
      <c r="C2" s="246"/>
      <c r="D2" s="246"/>
      <c r="E2" s="246"/>
    </row>
    <row r="4" spans="1:7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7" s="52" customFormat="1" ht="18" customHeight="1" x14ac:dyDescent="0.35">
      <c r="A5" s="37">
        <v>2013</v>
      </c>
      <c r="B5" s="38">
        <v>48553937855.999901</v>
      </c>
      <c r="C5" s="81" t="s">
        <v>79</v>
      </c>
      <c r="D5" s="50">
        <v>0</v>
      </c>
      <c r="E5" s="41">
        <v>0</v>
      </c>
    </row>
    <row r="6" spans="1:7" s="52" customFormat="1" ht="18" customHeight="1" x14ac:dyDescent="0.35">
      <c r="A6" s="42">
        <v>2014</v>
      </c>
      <c r="B6" s="43">
        <v>52335343480</v>
      </c>
      <c r="C6" s="44">
        <v>7.788051373330207E-2</v>
      </c>
      <c r="D6" s="45">
        <v>0</v>
      </c>
      <c r="E6" s="46">
        <v>0</v>
      </c>
    </row>
    <row r="7" spans="1:7" s="57" customFormat="1" ht="18" customHeight="1" x14ac:dyDescent="0.35">
      <c r="A7" s="42">
        <v>2015</v>
      </c>
      <c r="B7" s="43">
        <v>57615757460</v>
      </c>
      <c r="C7" s="44">
        <v>0.10089575474015788</v>
      </c>
      <c r="D7" s="45">
        <v>0</v>
      </c>
      <c r="E7" s="46">
        <v>0</v>
      </c>
    </row>
    <row r="8" spans="1:7" s="57" customFormat="1" ht="18" customHeight="1" x14ac:dyDescent="0.35">
      <c r="A8" s="42">
        <v>2016</v>
      </c>
      <c r="B8" s="43">
        <v>62234630016.999901</v>
      </c>
      <c r="C8" s="44">
        <v>8.0166828670204859E-2</v>
      </c>
      <c r="D8" s="45">
        <v>0</v>
      </c>
      <c r="E8" s="46">
        <v>0</v>
      </c>
    </row>
    <row r="9" spans="1:7" s="52" customFormat="1" ht="18" customHeight="1" x14ac:dyDescent="0.35">
      <c r="A9" s="42">
        <v>2017</v>
      </c>
      <c r="B9" s="43">
        <v>65826124662</v>
      </c>
      <c r="C9" s="44">
        <v>5.7708941854704543E-2</v>
      </c>
      <c r="D9" s="45">
        <v>0</v>
      </c>
      <c r="E9" s="46">
        <v>0</v>
      </c>
    </row>
    <row r="10" spans="1:7" s="52" customFormat="1" ht="18" customHeight="1" x14ac:dyDescent="0.35">
      <c r="A10" s="42">
        <v>2018</v>
      </c>
      <c r="B10" s="43">
        <v>72726583625.999908</v>
      </c>
      <c r="C10" s="44">
        <v>0.10482857679123558</v>
      </c>
      <c r="D10" s="45">
        <v>0</v>
      </c>
      <c r="E10" s="46">
        <v>0</v>
      </c>
    </row>
    <row r="11" spans="1:7" s="52" customFormat="1" ht="18" customHeight="1" x14ac:dyDescent="0.35">
      <c r="A11" s="42">
        <v>2019</v>
      </c>
      <c r="B11" s="43">
        <v>76486164463.999893</v>
      </c>
      <c r="C11" s="44">
        <v>5.1694726337398356E-2</v>
      </c>
      <c r="D11" s="45">
        <v>0</v>
      </c>
      <c r="E11" s="46">
        <v>0</v>
      </c>
    </row>
    <row r="12" spans="1:7" s="52" customFormat="1" ht="18" customHeight="1" x14ac:dyDescent="0.35">
      <c r="A12" s="42">
        <v>2020</v>
      </c>
      <c r="B12" s="43">
        <v>70728682614.999893</v>
      </c>
      <c r="C12" s="44">
        <v>-7.5274814593558337E-2</v>
      </c>
      <c r="D12" s="45">
        <v>0</v>
      </c>
      <c r="E12" s="46">
        <v>0</v>
      </c>
    </row>
    <row r="13" spans="1:7" s="52" customFormat="1" ht="18" customHeight="1" x14ac:dyDescent="0.35">
      <c r="A13" s="42">
        <v>2021</v>
      </c>
      <c r="B13" s="43">
        <v>82495306590</v>
      </c>
      <c r="C13" s="44">
        <v>0.1663628324459232</v>
      </c>
      <c r="D13" s="45">
        <v>0</v>
      </c>
      <c r="E13" s="46">
        <v>0</v>
      </c>
      <c r="G13" s="185"/>
    </row>
    <row r="14" spans="1:7" s="52" customFormat="1" ht="18" customHeight="1" thickBot="1" x14ac:dyDescent="0.4">
      <c r="A14" s="47">
        <v>2022</v>
      </c>
      <c r="B14" s="48">
        <v>91168764290.999893</v>
      </c>
      <c r="C14" s="49">
        <v>0.10513880194550707</v>
      </c>
      <c r="D14" s="54">
        <v>0</v>
      </c>
      <c r="E14" s="76">
        <v>0</v>
      </c>
    </row>
    <row r="15" spans="1:7" s="52" customFormat="1" ht="18" customHeight="1" thickTop="1" x14ac:dyDescent="0.35">
      <c r="A15" s="42">
        <v>2023</v>
      </c>
      <c r="B15" s="43">
        <v>94702631321.477402</v>
      </c>
      <c r="C15" s="44">
        <v>3.8761817799765508E-2</v>
      </c>
      <c r="D15" s="45">
        <v>6.123062837381843E-3</v>
      </c>
      <c r="E15" s="46">
        <v>576341189.12998962</v>
      </c>
    </row>
    <row r="16" spans="1:7" s="52" customFormat="1" ht="18" customHeight="1" x14ac:dyDescent="0.35">
      <c r="A16" s="42">
        <v>2024</v>
      </c>
      <c r="B16" s="43">
        <v>97952352448.053604</v>
      </c>
      <c r="C16" s="44">
        <v>3.4315003513943676E-2</v>
      </c>
      <c r="D16" s="45">
        <v>5.098782489032283E-3</v>
      </c>
      <c r="E16" s="46">
        <v>496904133.32791138</v>
      </c>
    </row>
    <row r="17" spans="1:5" s="52" customFormat="1" ht="18" customHeight="1" x14ac:dyDescent="0.35">
      <c r="A17" s="42">
        <v>2025</v>
      </c>
      <c r="B17" s="43">
        <v>102284449592.98401</v>
      </c>
      <c r="C17" s="44">
        <v>4.4226575846943783E-2</v>
      </c>
      <c r="D17" s="45">
        <v>3.5951696554241686E-3</v>
      </c>
      <c r="E17" s="46">
        <v>366412633.81600952</v>
      </c>
    </row>
    <row r="18" spans="1:5" s="52" customFormat="1" ht="18" customHeight="1" x14ac:dyDescent="0.35">
      <c r="A18" s="42">
        <v>2026</v>
      </c>
      <c r="B18" s="43">
        <v>107328207689.013</v>
      </c>
      <c r="C18" s="44">
        <v>4.9311093876922563E-2</v>
      </c>
      <c r="D18" s="45">
        <v>2.4894385378348982E-3</v>
      </c>
      <c r="E18" s="46">
        <v>266523482.58898926</v>
      </c>
    </row>
    <row r="19" spans="1:5" s="52" customFormat="1" ht="18" customHeight="1" x14ac:dyDescent="0.35">
      <c r="A19" s="42">
        <v>2027</v>
      </c>
      <c r="B19" s="43">
        <v>112487049329.996</v>
      </c>
      <c r="C19" s="44">
        <v>4.8066037363923231E-2</v>
      </c>
      <c r="D19" s="45">
        <v>3.0185685547179375E-3</v>
      </c>
      <c r="E19" s="46">
        <v>338527999.94500732</v>
      </c>
    </row>
    <row r="20" spans="1:5" s="52" customFormat="1" ht="18" customHeight="1" x14ac:dyDescent="0.35">
      <c r="A20" s="42">
        <v>2028</v>
      </c>
      <c r="B20" s="43">
        <v>117539140021.136</v>
      </c>
      <c r="C20" s="44">
        <v>4.4912643021855825E-2</v>
      </c>
      <c r="D20" s="45">
        <v>2.4638759382553665E-3</v>
      </c>
      <c r="E20" s="46">
        <v>288890069.61000061</v>
      </c>
    </row>
    <row r="21" spans="1:5" s="52" customFormat="1" ht="18" customHeight="1" x14ac:dyDescent="0.35">
      <c r="A21" s="42">
        <v>2029</v>
      </c>
      <c r="B21" s="43">
        <v>123232913147.33301</v>
      </c>
      <c r="C21" s="44">
        <v>4.8441507443164333E-2</v>
      </c>
      <c r="D21" s="45">
        <v>7.4498278400825235E-4</v>
      </c>
      <c r="E21" s="46">
        <v>91738055.446014404</v>
      </c>
    </row>
    <row r="22" spans="1:5" s="52" customFormat="1" ht="18" customHeight="1" x14ac:dyDescent="0.35">
      <c r="A22" s="42">
        <v>2030</v>
      </c>
      <c r="B22" s="43">
        <v>128845980278.894</v>
      </c>
      <c r="C22" s="44">
        <v>4.5548441469124512E-2</v>
      </c>
      <c r="D22" s="45">
        <v>-3.8471141297202749E-4</v>
      </c>
      <c r="E22" s="46">
        <v>-49587596.042999268</v>
      </c>
    </row>
    <row r="23" spans="1:5" s="52" customFormat="1" ht="18" customHeight="1" x14ac:dyDescent="0.35">
      <c r="A23" s="42">
        <v>2031</v>
      </c>
      <c r="B23" s="43">
        <v>135383240225.23599</v>
      </c>
      <c r="C23" s="44">
        <v>5.0737011214410765E-2</v>
      </c>
      <c r="D23" s="45">
        <v>-1.8779055379460896E-3</v>
      </c>
      <c r="E23" s="46">
        <v>-254715267.77601624</v>
      </c>
    </row>
    <row r="24" spans="1:5" s="52" customFormat="1" ht="18" customHeight="1" x14ac:dyDescent="0.35">
      <c r="A24" s="42">
        <v>2032</v>
      </c>
      <c r="B24" s="43">
        <v>142286396841.466</v>
      </c>
      <c r="C24" s="44">
        <v>5.0989742930847903E-2</v>
      </c>
      <c r="D24" s="45">
        <v>8.9277413452859555E-4</v>
      </c>
      <c r="E24" s="46">
        <v>126916307.19900513</v>
      </c>
    </row>
    <row r="25" spans="1:5" ht="21.75" customHeight="1" x14ac:dyDescent="0.35">
      <c r="A25" s="24" t="s">
        <v>4</v>
      </c>
      <c r="B25" s="30"/>
      <c r="C25" s="4"/>
      <c r="D25" s="4"/>
    </row>
    <row r="26" spans="1:5" ht="21.75" customHeight="1" x14ac:dyDescent="0.35">
      <c r="A26" s="113" t="s">
        <v>138</v>
      </c>
      <c r="B26" s="30"/>
      <c r="C26" s="4"/>
      <c r="D26" s="4"/>
    </row>
    <row r="27" spans="1:5" ht="21.75" customHeight="1" x14ac:dyDescent="0.35">
      <c r="A27" s="111" t="s">
        <v>190</v>
      </c>
      <c r="B27" s="3"/>
      <c r="C27" s="3"/>
    </row>
    <row r="28" spans="1:5" ht="21.75" customHeight="1" x14ac:dyDescent="0.35">
      <c r="A28" s="111" t="s">
        <v>189</v>
      </c>
      <c r="B28" s="3"/>
      <c r="C28" s="3"/>
    </row>
    <row r="29" spans="1:5" ht="21.75" customHeight="1" x14ac:dyDescent="0.35">
      <c r="A29" s="111"/>
    </row>
    <row r="30" spans="1:5" ht="21.75" customHeight="1" x14ac:dyDescent="0.35">
      <c r="A30" s="244" t="str">
        <f>Headings!F6</f>
        <v>Page 6</v>
      </c>
      <c r="B30" s="247"/>
      <c r="C30" s="247"/>
      <c r="D30" s="247"/>
      <c r="E30" s="246"/>
    </row>
    <row r="32" spans="1:5" ht="21.75" customHeight="1" x14ac:dyDescent="0.35">
      <c r="A32" s="157"/>
    </row>
    <row r="34" spans="1:2" ht="21.75" customHeight="1" x14ac:dyDescent="0.35"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Headings!E7</f>
        <v>August 2023 Local and Option Sales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>
        <v>2014</v>
      </c>
      <c r="B5" s="38">
        <v>96310935</v>
      </c>
      <c r="C5" s="73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2015</v>
      </c>
      <c r="B6" s="43">
        <v>104719894.34955275</v>
      </c>
      <c r="C6" s="44">
        <v>8.7310535917367593E-2</v>
      </c>
      <c r="D6" s="45">
        <v>0</v>
      </c>
      <c r="E6" s="46">
        <v>0</v>
      </c>
    </row>
    <row r="7" spans="1:5" s="52" customFormat="1" ht="18" customHeight="1" x14ac:dyDescent="0.35">
      <c r="A7" s="42">
        <v>2016</v>
      </c>
      <c r="B7" s="43">
        <v>112704885.56955276</v>
      </c>
      <c r="C7" s="44">
        <v>7.6250948013242725E-2</v>
      </c>
      <c r="D7" s="45">
        <v>0</v>
      </c>
      <c r="E7" s="46">
        <v>0</v>
      </c>
    </row>
    <row r="8" spans="1:5" s="52" customFormat="1" ht="18" customHeight="1" x14ac:dyDescent="0.35">
      <c r="A8" s="42">
        <v>2017</v>
      </c>
      <c r="B8" s="43">
        <v>118621545.57999998</v>
      </c>
      <c r="C8" s="44">
        <v>5.2496925759229152E-2</v>
      </c>
      <c r="D8" s="45">
        <v>0</v>
      </c>
      <c r="E8" s="46">
        <v>0</v>
      </c>
    </row>
    <row r="9" spans="1:5" s="52" customFormat="1" ht="18" customHeight="1" x14ac:dyDescent="0.35">
      <c r="A9" s="42">
        <v>2018</v>
      </c>
      <c r="B9" s="43">
        <v>131938848.67999999</v>
      </c>
      <c r="C9" s="44">
        <v>0.11226715210027871</v>
      </c>
      <c r="D9" s="45">
        <v>0</v>
      </c>
      <c r="E9" s="46">
        <v>0</v>
      </c>
    </row>
    <row r="10" spans="1:5" s="52" customFormat="1" ht="18" customHeight="1" x14ac:dyDescent="0.35">
      <c r="A10" s="42">
        <v>2019</v>
      </c>
      <c r="B10" s="43">
        <v>137639197.35000002</v>
      </c>
      <c r="C10" s="44">
        <v>4.3204474853539621E-2</v>
      </c>
      <c r="D10" s="45">
        <v>0</v>
      </c>
      <c r="E10" s="46">
        <v>0</v>
      </c>
    </row>
    <row r="11" spans="1:5" s="52" customFormat="1" ht="18" customHeight="1" x14ac:dyDescent="0.35">
      <c r="A11" s="42">
        <v>2020</v>
      </c>
      <c r="B11" s="43">
        <v>132079219.92000002</v>
      </c>
      <c r="C11" s="44">
        <v>-4.0395305531037429E-2</v>
      </c>
      <c r="D11" s="45">
        <v>0</v>
      </c>
      <c r="E11" s="46">
        <v>0</v>
      </c>
    </row>
    <row r="12" spans="1:5" s="52" customFormat="1" ht="18" customHeight="1" x14ac:dyDescent="0.35">
      <c r="A12" s="42">
        <v>2021</v>
      </c>
      <c r="B12" s="43">
        <v>155146049.66999999</v>
      </c>
      <c r="C12" s="44">
        <v>0.17464389753340059</v>
      </c>
      <c r="D12" s="45">
        <v>0</v>
      </c>
      <c r="E12" s="46">
        <v>0</v>
      </c>
    </row>
    <row r="13" spans="1:5" s="52" customFormat="1" ht="18" customHeight="1" thickBot="1" x14ac:dyDescent="0.4">
      <c r="A13" s="47">
        <v>2022</v>
      </c>
      <c r="B13" s="48">
        <v>172334158</v>
      </c>
      <c r="C13" s="49">
        <v>0.11078663212218176</v>
      </c>
      <c r="D13" s="54">
        <v>0</v>
      </c>
      <c r="E13" s="76">
        <v>0</v>
      </c>
    </row>
    <row r="14" spans="1:5" s="52" customFormat="1" ht="18" customHeight="1" thickTop="1" x14ac:dyDescent="0.35">
      <c r="A14" s="42">
        <v>2023</v>
      </c>
      <c r="B14" s="43">
        <v>178600729.69721699</v>
      </c>
      <c r="C14" s="44">
        <v>3.6362911276225374E-2</v>
      </c>
      <c r="D14" s="45">
        <v>5.0263789260946989E-3</v>
      </c>
      <c r="E14" s="46">
        <v>893225.25533553958</v>
      </c>
    </row>
    <row r="15" spans="1:5" s="52" customFormat="1" ht="18" customHeight="1" x14ac:dyDescent="0.35">
      <c r="A15" s="42">
        <v>2024</v>
      </c>
      <c r="B15" s="43">
        <v>183336830.36290723</v>
      </c>
      <c r="C15" s="44">
        <v>2.651781251800811E-2</v>
      </c>
      <c r="D15" s="45">
        <v>5.098782489032061E-3</v>
      </c>
      <c r="E15" s="46">
        <v>930052.48492503166</v>
      </c>
    </row>
    <row r="16" spans="1:5" s="52" customFormat="1" ht="18" customHeight="1" x14ac:dyDescent="0.35">
      <c r="A16" s="42">
        <v>2025</v>
      </c>
      <c r="B16" s="43">
        <v>189214903.74422795</v>
      </c>
      <c r="C16" s="44">
        <v>3.2061606877817894E-2</v>
      </c>
      <c r="D16" s="45">
        <v>3.5951696554241686E-3</v>
      </c>
      <c r="E16" s="46">
        <v>677822.792360425</v>
      </c>
    </row>
    <row r="17" spans="1:5" s="52" customFormat="1" ht="18" customHeight="1" x14ac:dyDescent="0.35">
      <c r="A17" s="42">
        <v>2026</v>
      </c>
      <c r="B17" s="43">
        <v>197116168.87618944</v>
      </c>
      <c r="C17" s="44">
        <v>4.1758154223633825E-2</v>
      </c>
      <c r="D17" s="45">
        <v>2.4894385378346762E-3</v>
      </c>
      <c r="E17" s="46">
        <v>489490.03188148141</v>
      </c>
    </row>
    <row r="18" spans="1:5" s="52" customFormat="1" ht="18" customHeight="1" x14ac:dyDescent="0.35">
      <c r="A18" s="42">
        <v>2027</v>
      </c>
      <c r="B18" s="43">
        <v>201314117.01442575</v>
      </c>
      <c r="C18" s="44">
        <v>2.1296822894691481E-2</v>
      </c>
      <c r="D18" s="45">
        <v>3.0979333728777814E-3</v>
      </c>
      <c r="E18" s="46">
        <v>621731.63833901286</v>
      </c>
    </row>
    <row r="19" spans="1:5" s="52" customFormat="1" ht="18" customHeight="1" x14ac:dyDescent="0.35">
      <c r="A19" s="42">
        <v>2028</v>
      </c>
      <c r="B19" s="43">
        <v>207581413.16039285</v>
      </c>
      <c r="C19" s="44">
        <v>3.1131925763149493E-2</v>
      </c>
      <c r="D19" s="45">
        <v>2.5625006160274744E-3</v>
      </c>
      <c r="E19" s="46">
        <v>530567.91848140955</v>
      </c>
    </row>
    <row r="20" spans="1:5" s="52" customFormat="1" ht="18" customHeight="1" x14ac:dyDescent="0.35">
      <c r="A20" s="42">
        <v>2029</v>
      </c>
      <c r="B20" s="43">
        <v>210161734.42242169</v>
      </c>
      <c r="C20" s="44">
        <v>1.2430406088598467E-2</v>
      </c>
      <c r="D20" s="45">
        <v>8.02329141209146E-4</v>
      </c>
      <c r="E20" s="46">
        <v>168483.70450821519</v>
      </c>
    </row>
    <row r="21" spans="1:5" s="52" customFormat="1" ht="18" customHeight="1" x14ac:dyDescent="0.35">
      <c r="A21" s="42">
        <v>2030</v>
      </c>
      <c r="B21" s="43">
        <v>219698585.17323443</v>
      </c>
      <c r="C21" s="44">
        <v>4.5378626023535817E-2</v>
      </c>
      <c r="D21" s="45">
        <v>-4.143565201790711E-4</v>
      </c>
      <c r="E21" s="46">
        <v>-91071.277218163013</v>
      </c>
    </row>
    <row r="22" spans="1:5" s="52" customFormat="1" ht="18" customHeight="1" x14ac:dyDescent="0.35">
      <c r="A22" s="42">
        <v>2031</v>
      </c>
      <c r="B22" s="43">
        <v>230891306.1876125</v>
      </c>
      <c r="C22" s="44">
        <v>5.0945803795470423E-2</v>
      </c>
      <c r="D22" s="45">
        <v>-2.0219794907018196E-3</v>
      </c>
      <c r="E22" s="46">
        <v>-467803.37452167273</v>
      </c>
    </row>
    <row r="23" spans="1:5" s="52" customFormat="1" ht="18" customHeight="1" x14ac:dyDescent="0.35">
      <c r="A23" s="42">
        <v>2032</v>
      </c>
      <c r="B23" s="43">
        <v>242868822.42111939</v>
      </c>
      <c r="C23" s="44">
        <v>5.1875128740336729E-2</v>
      </c>
      <c r="D23" s="45">
        <v>9.6066295361962872E-4</v>
      </c>
      <c r="E23" s="46">
        <v>233091.15824863315</v>
      </c>
    </row>
    <row r="24" spans="1:5" s="52" customFormat="1" ht="18" customHeight="1" x14ac:dyDescent="0.35">
      <c r="A24" s="24" t="s">
        <v>4</v>
      </c>
      <c r="B24" s="94"/>
      <c r="C24" s="44"/>
      <c r="D24" s="107"/>
      <c r="E24" s="108"/>
    </row>
    <row r="25" spans="1:5" ht="21.75" customHeight="1" x14ac:dyDescent="0.35">
      <c r="A25" s="29" t="s">
        <v>53</v>
      </c>
      <c r="B25" s="3"/>
      <c r="C25" s="3"/>
    </row>
    <row r="26" spans="1:5" s="28" customFormat="1" ht="21.75" customHeight="1" x14ac:dyDescent="0.35">
      <c r="A26" s="71" t="s">
        <v>146</v>
      </c>
      <c r="B26" s="29"/>
      <c r="C26" s="29"/>
    </row>
    <row r="27" spans="1:5" ht="21.75" customHeight="1" x14ac:dyDescent="0.35">
      <c r="A27" s="111" t="s">
        <v>204</v>
      </c>
      <c r="B27" s="3"/>
      <c r="C27" s="3"/>
      <c r="D27" s="106"/>
      <c r="E27" s="106"/>
    </row>
    <row r="28" spans="1:5" ht="21.75" customHeight="1" x14ac:dyDescent="0.35">
      <c r="A28" s="111" t="s">
        <v>192</v>
      </c>
      <c r="B28" s="3"/>
      <c r="C28" s="3"/>
      <c r="D28" s="106"/>
      <c r="E28" s="106"/>
    </row>
    <row r="29" spans="1:5" ht="21.75" customHeight="1" x14ac:dyDescent="0.35">
      <c r="A29" s="111"/>
    </row>
    <row r="30" spans="1:5" ht="21.75" customHeight="1" x14ac:dyDescent="0.35">
      <c r="A30" s="244" t="str">
        <f>Headings!F7</f>
        <v>Page 7</v>
      </c>
      <c r="B30" s="244"/>
      <c r="C30" s="244"/>
      <c r="D30" s="244"/>
      <c r="E30" s="244"/>
    </row>
    <row r="32" spans="1:5" ht="21.75" customHeight="1" x14ac:dyDescent="0.35">
      <c r="A32" s="157"/>
    </row>
    <row r="33" spans="1:2" ht="21.75" customHeight="1" x14ac:dyDescent="0.35">
      <c r="B33" s="6"/>
    </row>
    <row r="34" spans="1:2" ht="21.75" customHeight="1" x14ac:dyDescent="0.35">
      <c r="B34" s="6"/>
    </row>
    <row r="35" spans="1:2" ht="21.75" customHeight="1" x14ac:dyDescent="0.35">
      <c r="A35" s="5"/>
      <c r="B35" s="6"/>
    </row>
    <row r="36" spans="1:2" ht="21.75" customHeight="1" x14ac:dyDescent="0.35">
      <c r="A36" s="5"/>
      <c r="B36" s="5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Headings!E8</f>
        <v>August 2023 Metro Transit Sales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s="52" customFormat="1" ht="18" customHeight="1" x14ac:dyDescent="0.35">
      <c r="A5" s="37">
        <v>2013</v>
      </c>
      <c r="B5" s="38">
        <v>442835694.9931376</v>
      </c>
      <c r="C5" s="81" t="s">
        <v>79</v>
      </c>
      <c r="D5" s="50">
        <v>0</v>
      </c>
      <c r="E5" s="41">
        <v>0</v>
      </c>
    </row>
    <row r="6" spans="1:5" s="52" customFormat="1" ht="18" customHeight="1" x14ac:dyDescent="0.35">
      <c r="A6" s="42">
        <v>2014</v>
      </c>
      <c r="B6" s="43">
        <v>479433577.19999999</v>
      </c>
      <c r="C6" s="44">
        <v>8.2644381698791403E-2</v>
      </c>
      <c r="D6" s="45">
        <v>0</v>
      </c>
      <c r="E6" s="46">
        <v>0</v>
      </c>
    </row>
    <row r="7" spans="1:5" s="52" customFormat="1" ht="18" customHeight="1" x14ac:dyDescent="0.35">
      <c r="A7" s="42">
        <v>2015</v>
      </c>
      <c r="B7" s="43">
        <v>526663507.63999999</v>
      </c>
      <c r="C7" s="44">
        <v>9.8511937181858356E-2</v>
      </c>
      <c r="D7" s="45">
        <v>0</v>
      </c>
      <c r="E7" s="46">
        <v>0</v>
      </c>
    </row>
    <row r="8" spans="1:5" s="52" customFormat="1" ht="18" customHeight="1" x14ac:dyDescent="0.35">
      <c r="A8" s="42">
        <v>2016</v>
      </c>
      <c r="B8" s="43">
        <v>566774755.12</v>
      </c>
      <c r="C8" s="44">
        <v>7.6161053306579296E-2</v>
      </c>
      <c r="D8" s="45">
        <v>0</v>
      </c>
      <c r="E8" s="46">
        <v>0</v>
      </c>
    </row>
    <row r="9" spans="1:5" s="52" customFormat="1" ht="18" customHeight="1" x14ac:dyDescent="0.35">
      <c r="A9" s="42">
        <v>2017</v>
      </c>
      <c r="B9" s="43">
        <v>590585094.28999996</v>
      </c>
      <c r="C9" s="44">
        <v>4.2010232380513823E-2</v>
      </c>
      <c r="D9" s="45">
        <v>0</v>
      </c>
      <c r="E9" s="46">
        <v>0</v>
      </c>
    </row>
    <row r="10" spans="1:5" s="52" customFormat="1" ht="18" customHeight="1" x14ac:dyDescent="0.35">
      <c r="A10" s="42">
        <v>2018</v>
      </c>
      <c r="B10" s="43">
        <v>651379306.70000005</v>
      </c>
      <c r="C10" s="44">
        <v>0.10293895494109395</v>
      </c>
      <c r="D10" s="45">
        <v>0</v>
      </c>
      <c r="E10" s="46">
        <v>0</v>
      </c>
    </row>
    <row r="11" spans="1:5" s="52" customFormat="1" ht="18" customHeight="1" x14ac:dyDescent="0.35">
      <c r="A11" s="42">
        <v>2019</v>
      </c>
      <c r="B11" s="43">
        <v>684963000.96000004</v>
      </c>
      <c r="C11" s="44">
        <v>5.155781572205731E-2</v>
      </c>
      <c r="D11" s="45">
        <v>0</v>
      </c>
      <c r="E11" s="46">
        <v>0</v>
      </c>
    </row>
    <row r="12" spans="1:5" s="52" customFormat="1" ht="18" customHeight="1" x14ac:dyDescent="0.35">
      <c r="A12" s="42">
        <v>2020</v>
      </c>
      <c r="B12" s="43">
        <v>636716490.36999989</v>
      </c>
      <c r="C12" s="44">
        <v>-7.0436666684742022E-2</v>
      </c>
      <c r="D12" s="45">
        <v>0</v>
      </c>
      <c r="E12" s="46">
        <v>0</v>
      </c>
    </row>
    <row r="13" spans="1:5" s="52" customFormat="1" ht="18" customHeight="1" x14ac:dyDescent="0.35">
      <c r="A13" s="42">
        <v>2021</v>
      </c>
      <c r="B13" s="43">
        <v>749253080</v>
      </c>
      <c r="C13" s="44">
        <v>0.17674520973157826</v>
      </c>
      <c r="D13" s="45">
        <v>0</v>
      </c>
      <c r="E13" s="46">
        <v>0</v>
      </c>
    </row>
    <row r="14" spans="1:5" s="52" customFormat="1" ht="18" customHeight="1" thickBot="1" x14ac:dyDescent="0.4">
      <c r="A14" s="47">
        <v>2022</v>
      </c>
      <c r="B14" s="48">
        <v>824497881</v>
      </c>
      <c r="C14" s="49">
        <v>0.10042641533085184</v>
      </c>
      <c r="D14" s="54">
        <v>0</v>
      </c>
      <c r="E14" s="76">
        <v>0</v>
      </c>
    </row>
    <row r="15" spans="1:5" s="52" customFormat="1" ht="18" customHeight="1" thickTop="1" x14ac:dyDescent="0.35">
      <c r="A15" s="42">
        <v>2023</v>
      </c>
      <c r="B15" s="43">
        <v>860205427.91813099</v>
      </c>
      <c r="C15" s="44">
        <v>4.3308233703187593E-2</v>
      </c>
      <c r="D15" s="45">
        <v>6.929284722438922E-3</v>
      </c>
      <c r="E15" s="46">
        <v>5919589.8066220284</v>
      </c>
    </row>
    <row r="16" spans="1:5" s="52" customFormat="1" ht="18" customHeight="1" x14ac:dyDescent="0.35">
      <c r="A16" s="42">
        <v>2024</v>
      </c>
      <c r="B16" s="43">
        <v>880599060.3091644</v>
      </c>
      <c r="C16" s="44">
        <v>2.3707862946633629E-2</v>
      </c>
      <c r="D16" s="45">
        <v>6.1073800619553253E-3</v>
      </c>
      <c r="E16" s="46">
        <v>5345506.1060954332</v>
      </c>
    </row>
    <row r="17" spans="1:5" s="52" customFormat="1" ht="18" customHeight="1" x14ac:dyDescent="0.35">
      <c r="A17" s="42">
        <v>2025</v>
      </c>
      <c r="B17" s="43">
        <v>918652851.07105768</v>
      </c>
      <c r="C17" s="44">
        <v>4.3213526424310755E-2</v>
      </c>
      <c r="D17" s="45">
        <v>3.5975262170142575E-3</v>
      </c>
      <c r="E17" s="46">
        <v>3293030.9508838654</v>
      </c>
    </row>
    <row r="18" spans="1:5" s="52" customFormat="1" ht="18" customHeight="1" x14ac:dyDescent="0.35">
      <c r="A18" s="42">
        <v>2026</v>
      </c>
      <c r="B18" s="43">
        <v>963982214.70685136</v>
      </c>
      <c r="C18" s="44">
        <v>4.934330044580415E-2</v>
      </c>
      <c r="D18" s="45">
        <v>2.490991869216419E-3</v>
      </c>
      <c r="E18" s="46">
        <v>2395305.1731933355</v>
      </c>
    </row>
    <row r="19" spans="1:5" s="52" customFormat="1" ht="18" customHeight="1" x14ac:dyDescent="0.35">
      <c r="A19" s="42">
        <v>2027</v>
      </c>
      <c r="B19" s="43">
        <v>1010345859.4795266</v>
      </c>
      <c r="C19" s="44">
        <v>4.809595453664528E-2</v>
      </c>
      <c r="D19" s="45">
        <v>3.020366564207233E-3</v>
      </c>
      <c r="E19" s="46">
        <v>3042425.6116657257</v>
      </c>
    </row>
    <row r="20" spans="1:5" s="52" customFormat="1" ht="18" customHeight="1" x14ac:dyDescent="0.35">
      <c r="A20" s="42">
        <v>2028</v>
      </c>
      <c r="B20" s="43">
        <v>1055750109.9807538</v>
      </c>
      <c r="C20" s="44">
        <v>4.493931466658041E-2</v>
      </c>
      <c r="D20" s="45">
        <v>2.4652796511557273E-3</v>
      </c>
      <c r="E20" s="46">
        <v>2596318.6114003658</v>
      </c>
    </row>
    <row r="21" spans="1:5" s="52" customFormat="1" ht="18" customHeight="1" x14ac:dyDescent="0.35">
      <c r="A21" s="42">
        <v>2029</v>
      </c>
      <c r="B21" s="43">
        <v>1106921301.6959741</v>
      </c>
      <c r="C21" s="44">
        <v>4.8469037541614135E-2</v>
      </c>
      <c r="D21" s="45">
        <v>7.4538689841996408E-4</v>
      </c>
      <c r="E21" s="46">
        <v>824470.08666539192</v>
      </c>
    </row>
    <row r="22" spans="1:5" s="52" customFormat="1" ht="18" customHeight="1" x14ac:dyDescent="0.35">
      <c r="A22" s="42">
        <v>2030</v>
      </c>
      <c r="B22" s="43">
        <v>1157367170.8820817</v>
      </c>
      <c r="C22" s="44">
        <v>4.5573130726472399E-2</v>
      </c>
      <c r="D22" s="45">
        <v>-3.849107775348859E-4</v>
      </c>
      <c r="E22" s="46">
        <v>-445654.63490962982</v>
      </c>
    </row>
    <row r="23" spans="1:5" s="52" customFormat="1" ht="18" customHeight="1" x14ac:dyDescent="0.35">
      <c r="A23" s="42">
        <v>2031</v>
      </c>
      <c r="B23" s="43">
        <v>1216118964.2170453</v>
      </c>
      <c r="C23" s="44">
        <v>5.0763314195430453E-2</v>
      </c>
      <c r="D23" s="45">
        <v>-1.8788303046807231E-3</v>
      </c>
      <c r="E23" s="46">
        <v>-2289182.1488621235</v>
      </c>
    </row>
    <row r="24" spans="1:5" s="52" customFormat="1" ht="18" customHeight="1" x14ac:dyDescent="0.35">
      <c r="A24" s="42">
        <v>2032</v>
      </c>
      <c r="B24" s="43">
        <v>1278159151.42156</v>
      </c>
      <c r="C24" s="44">
        <v>5.1014899882313003E-2</v>
      </c>
      <c r="D24" s="45">
        <v>8.9319359945361221E-4</v>
      </c>
      <c r="E24" s="46">
        <v>1140624.7743849754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5" t="s">
        <v>30</v>
      </c>
      <c r="B26" s="3"/>
      <c r="C26" s="3"/>
    </row>
    <row r="27" spans="1:5" ht="21.75" customHeight="1" x14ac:dyDescent="0.35">
      <c r="A27" s="29" t="s">
        <v>166</v>
      </c>
      <c r="B27" s="3"/>
      <c r="C27" s="3"/>
    </row>
    <row r="28" spans="1:5" ht="21.75" customHeight="1" x14ac:dyDescent="0.35">
      <c r="A28" s="111" t="s">
        <v>209</v>
      </c>
      <c r="B28" s="3"/>
      <c r="C28" s="3"/>
    </row>
    <row r="29" spans="1:5" ht="21.75" customHeight="1" x14ac:dyDescent="0.35">
      <c r="A29" s="111"/>
      <c r="B29" s="128"/>
    </row>
    <row r="30" spans="1:5" ht="21.75" customHeight="1" x14ac:dyDescent="0.35">
      <c r="A30" s="244" t="str">
        <f>Headings!F8</f>
        <v>Page 8</v>
      </c>
      <c r="B30" s="247"/>
      <c r="C30" s="247"/>
      <c r="D30" s="247"/>
      <c r="E30" s="246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57"/>
    </row>
    <row r="34" spans="1:2" ht="21.75" customHeight="1" x14ac:dyDescent="0.35">
      <c r="A34" s="111"/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8" customWidth="1"/>
    <col min="6" max="16384" width="10.7265625" style="18"/>
  </cols>
  <sheetData>
    <row r="1" spans="1:5" ht="23.4" x14ac:dyDescent="0.35">
      <c r="A1" s="245" t="str">
        <f>Headings!E9</f>
        <v>August 2023 Mental Health Sales Tax Forecast</v>
      </c>
      <c r="B1" s="246"/>
      <c r="C1" s="246"/>
      <c r="D1" s="246"/>
      <c r="E1" s="246"/>
    </row>
    <row r="2" spans="1:5" ht="21.75" customHeight="1" x14ac:dyDescent="0.35">
      <c r="A2" s="245" t="s">
        <v>85</v>
      </c>
      <c r="B2" s="246"/>
      <c r="C2" s="246"/>
      <c r="D2" s="246"/>
      <c r="E2" s="246"/>
    </row>
    <row r="4" spans="1:5" ht="66" customHeight="1" x14ac:dyDescent="0.35">
      <c r="A4" s="20" t="s">
        <v>107</v>
      </c>
      <c r="B4" s="31" t="s">
        <v>81</v>
      </c>
      <c r="C4" s="31" t="s">
        <v>27</v>
      </c>
      <c r="D4" s="23" t="str">
        <f>Headings!E51</f>
        <v>% Change from July 2023 Forecast</v>
      </c>
      <c r="E4" s="34" t="str">
        <f>Headings!F51</f>
        <v>% Change from July 2023 Forecast</v>
      </c>
    </row>
    <row r="5" spans="1:5" ht="18" customHeight="1" x14ac:dyDescent="0.35">
      <c r="A5" s="37">
        <v>2013</v>
      </c>
      <c r="B5" s="38">
        <v>48298262.639202163</v>
      </c>
      <c r="C5" s="81" t="s">
        <v>79</v>
      </c>
      <c r="D5" s="50">
        <v>0</v>
      </c>
      <c r="E5" s="41">
        <v>0</v>
      </c>
    </row>
    <row r="6" spans="1:5" ht="18" customHeight="1" x14ac:dyDescent="0.35">
      <c r="A6" s="42">
        <v>2014</v>
      </c>
      <c r="B6" s="43">
        <v>52288413.001330756</v>
      </c>
      <c r="C6" s="44">
        <v>8.2614780410132482E-2</v>
      </c>
      <c r="D6" s="45">
        <v>0</v>
      </c>
      <c r="E6" s="46">
        <v>0</v>
      </c>
    </row>
    <row r="7" spans="1:5" ht="18" customHeight="1" x14ac:dyDescent="0.35">
      <c r="A7" s="42">
        <v>2015</v>
      </c>
      <c r="B7" s="43">
        <v>57487652.461434349</v>
      </c>
      <c r="C7" s="44">
        <v>9.9433873810078621E-2</v>
      </c>
      <c r="D7" s="45">
        <v>0</v>
      </c>
      <c r="E7" s="46">
        <v>0</v>
      </c>
    </row>
    <row r="8" spans="1:5" ht="18" customHeight="1" x14ac:dyDescent="0.35">
      <c r="A8" s="42">
        <v>2016</v>
      </c>
      <c r="B8" s="43">
        <v>61907549.661434352</v>
      </c>
      <c r="C8" s="44">
        <v>7.6884287507914761E-2</v>
      </c>
      <c r="D8" s="45">
        <v>0</v>
      </c>
      <c r="E8" s="46">
        <v>0</v>
      </c>
    </row>
    <row r="9" spans="1:5" ht="18" customHeight="1" x14ac:dyDescent="0.35">
      <c r="A9" s="42">
        <v>2017</v>
      </c>
      <c r="B9" s="43">
        <v>64979113.680000007</v>
      </c>
      <c r="C9" s="44">
        <v>4.9615338280447174E-2</v>
      </c>
      <c r="D9" s="45">
        <v>0</v>
      </c>
      <c r="E9" s="46">
        <v>0</v>
      </c>
    </row>
    <row r="10" spans="1:5" ht="18" customHeight="1" x14ac:dyDescent="0.35">
      <c r="A10" s="42">
        <v>2018</v>
      </c>
      <c r="B10" s="43">
        <v>71198451.760000005</v>
      </c>
      <c r="C10" s="44">
        <v>9.5712879535847728E-2</v>
      </c>
      <c r="D10" s="45">
        <v>0</v>
      </c>
      <c r="E10" s="46">
        <v>0</v>
      </c>
    </row>
    <row r="11" spans="1:5" ht="18" customHeight="1" x14ac:dyDescent="0.35">
      <c r="A11" s="42">
        <v>2019</v>
      </c>
      <c r="B11" s="43">
        <v>74773246.499999985</v>
      </c>
      <c r="C11" s="44">
        <v>5.0208883081476419E-2</v>
      </c>
      <c r="D11" s="45">
        <v>0</v>
      </c>
      <c r="E11" s="46">
        <v>0</v>
      </c>
    </row>
    <row r="12" spans="1:5" ht="18" customHeight="1" x14ac:dyDescent="0.35">
      <c r="A12" s="42">
        <v>2020</v>
      </c>
      <c r="B12" s="43">
        <v>70393210.150000006</v>
      </c>
      <c r="C12" s="44">
        <v>-5.8577586971564455E-2</v>
      </c>
      <c r="D12" s="45">
        <v>0</v>
      </c>
      <c r="E12" s="46">
        <v>0</v>
      </c>
    </row>
    <row r="13" spans="1:5" ht="18" customHeight="1" x14ac:dyDescent="0.35">
      <c r="A13" s="42">
        <v>2021</v>
      </c>
      <c r="B13" s="43">
        <v>82602623.599999994</v>
      </c>
      <c r="C13" s="44">
        <v>0.17344589661393628</v>
      </c>
      <c r="D13" s="45">
        <v>0</v>
      </c>
      <c r="E13" s="46">
        <v>0</v>
      </c>
    </row>
    <row r="14" spans="1:5" ht="18" customHeight="1" thickBot="1" x14ac:dyDescent="0.4">
      <c r="A14" s="47">
        <v>2022</v>
      </c>
      <c r="B14" s="48">
        <v>90416782</v>
      </c>
      <c r="C14" s="49">
        <v>9.4599397203650071E-2</v>
      </c>
      <c r="D14" s="54">
        <v>0</v>
      </c>
      <c r="E14" s="76">
        <v>0</v>
      </c>
    </row>
    <row r="15" spans="1:5" ht="18" customHeight="1" thickTop="1" x14ac:dyDescent="0.35">
      <c r="A15" s="42">
        <v>2023</v>
      </c>
      <c r="B15" s="43">
        <v>94125074.899827138</v>
      </c>
      <c r="C15" s="44">
        <v>4.1013325378325582E-2</v>
      </c>
      <c r="D15" s="45">
        <v>6.4177426390850112E-3</v>
      </c>
      <c r="E15" s="46">
        <v>600218.4589946419</v>
      </c>
    </row>
    <row r="16" spans="1:5" ht="18" customHeight="1" x14ac:dyDescent="0.35">
      <c r="A16" s="42">
        <v>2024</v>
      </c>
      <c r="B16" s="43">
        <v>95985297.573698923</v>
      </c>
      <c r="C16" s="44">
        <v>1.9763306173743E-2</v>
      </c>
      <c r="D16" s="45">
        <v>6.1073800619553253E-3</v>
      </c>
      <c r="E16" s="46">
        <v>582660.16556438804</v>
      </c>
    </row>
    <row r="17" spans="1:5" s="97" customFormat="1" ht="18" customHeight="1" x14ac:dyDescent="0.35">
      <c r="A17" s="42">
        <v>2025</v>
      </c>
      <c r="B17" s="43">
        <v>100133160.76674528</v>
      </c>
      <c r="C17" s="44">
        <v>4.3213526424310755E-2</v>
      </c>
      <c r="D17" s="45">
        <v>3.5975262170142575E-3</v>
      </c>
      <c r="E17" s="46">
        <v>358940.37364633381</v>
      </c>
    </row>
    <row r="18" spans="1:5" s="127" customFormat="1" ht="18" customHeight="1" x14ac:dyDescent="0.35">
      <c r="A18" s="42">
        <v>2026</v>
      </c>
      <c r="B18" s="43">
        <v>105074061.4030468</v>
      </c>
      <c r="C18" s="44">
        <v>4.934330044580415E-2</v>
      </c>
      <c r="D18" s="45">
        <v>2.490991869216419E-3</v>
      </c>
      <c r="E18" s="46">
        <v>261088.26387807727</v>
      </c>
    </row>
    <row r="19" spans="1:5" s="147" customFormat="1" ht="18" customHeight="1" x14ac:dyDescent="0.35">
      <c r="A19" s="42">
        <v>2027</v>
      </c>
      <c r="B19" s="43">
        <v>110127698.6832684</v>
      </c>
      <c r="C19" s="44">
        <v>4.8095954536645058E-2</v>
      </c>
      <c r="D19" s="45">
        <v>3.020366564207233E-3</v>
      </c>
      <c r="E19" s="46">
        <v>331624.39167155325</v>
      </c>
    </row>
    <row r="20" spans="1:5" s="149" customFormat="1" ht="18" customHeight="1" x14ac:dyDescent="0.35">
      <c r="A20" s="42">
        <v>2028</v>
      </c>
      <c r="B20" s="43">
        <v>115076761.98790216</v>
      </c>
      <c r="C20" s="44">
        <v>4.4939314666580632E-2</v>
      </c>
      <c r="D20" s="45">
        <v>2.4652796511557273E-3</v>
      </c>
      <c r="E20" s="46">
        <v>282998.7286426425</v>
      </c>
    </row>
    <row r="21" spans="1:5" s="160" customFormat="1" ht="18" customHeight="1" x14ac:dyDescent="0.35">
      <c r="A21" s="42">
        <v>2029</v>
      </c>
      <c r="B21" s="43">
        <v>120654421.88486117</v>
      </c>
      <c r="C21" s="44">
        <v>4.8469037541613913E-2</v>
      </c>
      <c r="D21" s="45">
        <v>7.4538689841996408E-4</v>
      </c>
      <c r="E21" s="46">
        <v>89867.239446520805</v>
      </c>
    </row>
    <row r="22" spans="1:5" s="163" customFormat="1" ht="18" customHeight="1" x14ac:dyDescent="0.35">
      <c r="A22" s="42">
        <v>2030</v>
      </c>
      <c r="B22" s="43">
        <v>126153021.62614691</v>
      </c>
      <c r="C22" s="44">
        <v>4.5573130726472399E-2</v>
      </c>
      <c r="D22" s="45">
        <v>-3.849107775348859E-4</v>
      </c>
      <c r="E22" s="46">
        <v>-48576.355205148458</v>
      </c>
    </row>
    <row r="23" spans="1:5" s="163" customFormat="1" ht="18" customHeight="1" x14ac:dyDescent="0.35">
      <c r="A23" s="42">
        <v>2031</v>
      </c>
      <c r="B23" s="43">
        <v>132556967.09965794</v>
      </c>
      <c r="C23" s="44">
        <v>5.0763314195430453E-2</v>
      </c>
      <c r="D23" s="45">
        <v>-1.8788303046807231E-3</v>
      </c>
      <c r="E23" s="46">
        <v>-249520.85422597826</v>
      </c>
    </row>
    <row r="24" spans="1:5" s="163" customFormat="1" ht="18" customHeight="1" x14ac:dyDescent="0.35">
      <c r="A24" s="42">
        <v>2032</v>
      </c>
      <c r="B24" s="43">
        <v>139319347.50495005</v>
      </c>
      <c r="C24" s="44">
        <v>5.1014899882313003E-2</v>
      </c>
      <c r="D24" s="45">
        <v>8.9319359945361221E-4</v>
      </c>
      <c r="E24" s="46">
        <v>124328.10040795803</v>
      </c>
    </row>
    <row r="25" spans="1:5" ht="21.75" customHeight="1" x14ac:dyDescent="0.35">
      <c r="A25" s="24" t="s">
        <v>4</v>
      </c>
      <c r="B25" s="3"/>
      <c r="C25" s="3"/>
    </row>
    <row r="26" spans="1:5" ht="21.75" customHeight="1" x14ac:dyDescent="0.35">
      <c r="A26" s="25" t="s">
        <v>24</v>
      </c>
      <c r="B26" s="3"/>
      <c r="C26" s="3"/>
    </row>
    <row r="27" spans="1:5" ht="21.75" customHeight="1" x14ac:dyDescent="0.35">
      <c r="A27" s="71" t="s">
        <v>167</v>
      </c>
      <c r="B27" s="3"/>
      <c r="C27" s="3"/>
    </row>
    <row r="28" spans="1:5" ht="21.75" customHeight="1" x14ac:dyDescent="0.35">
      <c r="A28" s="111" t="s">
        <v>206</v>
      </c>
      <c r="B28" s="3"/>
      <c r="C28" s="3"/>
    </row>
    <row r="29" spans="1:5" ht="21.75" customHeight="1" x14ac:dyDescent="0.35">
      <c r="A29" s="111"/>
    </row>
    <row r="30" spans="1:5" ht="21.75" customHeight="1" x14ac:dyDescent="0.35">
      <c r="A30" s="244" t="str">
        <f>Headings!F9</f>
        <v>Page 9</v>
      </c>
      <c r="B30" s="247"/>
      <c r="C30" s="247"/>
      <c r="D30" s="247"/>
      <c r="E30" s="246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6"/>
    </row>
    <row r="35" spans="1:2" ht="21.75" customHeight="1" x14ac:dyDescent="0.35">
      <c r="B35" s="6"/>
    </row>
    <row r="36" spans="1:2" ht="21.75" customHeight="1" x14ac:dyDescent="0.35">
      <c r="A36" s="5"/>
      <c r="B36" s="6"/>
    </row>
    <row r="37" spans="1:2" ht="21.75" customHeight="1" x14ac:dyDescent="0.35">
      <c r="A37" s="5"/>
      <c r="B37" s="5"/>
    </row>
    <row r="38" spans="1:2" ht="21.75" customHeight="1" x14ac:dyDescent="0.35">
      <c r="A38" s="5"/>
      <c r="B38" s="5"/>
    </row>
    <row r="39" spans="1:2" ht="21.75" customHeight="1" x14ac:dyDescent="0.35">
      <c r="A39" s="5"/>
      <c r="B39" s="5"/>
    </row>
    <row r="40" spans="1:2" ht="21.75" customHeight="1" x14ac:dyDescent="0.35">
      <c r="A40" s="5"/>
      <c r="B40" s="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CCC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CCC!Print_Area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2023-08-24T19:44:33Z</cp:lastPrinted>
  <dcterms:created xsi:type="dcterms:W3CDTF">2010-06-11T22:06:58Z</dcterms:created>
  <dcterms:modified xsi:type="dcterms:W3CDTF">2023-08-29T17:27:04Z</dcterms:modified>
</cp:coreProperties>
</file>