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ate1904="1"/>
  <mc:AlternateContent xmlns:mc="http://schemas.openxmlformats.org/markup-compatibility/2006">
    <mc:Choice Requires="x15">
      <x15ac:absPath xmlns:x15ac="http://schemas.microsoft.com/office/spreadsheetml/2010/11/ac" url="A:\C-Forecasting\2024_08\Forecast Documents\"/>
    </mc:Choice>
  </mc:AlternateContent>
  <xr:revisionPtr revIDLastSave="0" documentId="13_ncr:1_{19F52DD1-9ABD-41F7-ADF6-208150276657}" xr6:coauthVersionLast="47" xr6:coauthVersionMax="47" xr10:uidLastSave="{00000000-0000-0000-0000-000000000000}"/>
  <bookViews>
    <workbookView xWindow="-108" yWindow="-108" windowWidth="23256" windowHeight="13896" tabRatio="681" xr2:uid="{00000000-000D-0000-FFFF-FFFF00000000}"/>
  </bookViews>
  <sheets>
    <sheet name="Contents" sheetId="20" r:id="rId1"/>
    <sheet name="Countywide AV" sheetId="16" r:id="rId2"/>
    <sheet name="Unincorporated AV" sheetId="18" r:id="rId3"/>
    <sheet name="Countywide NC" sheetId="17" r:id="rId4"/>
    <sheet name="Unincorporated NC" sheetId="19" r:id="rId5"/>
    <sheet name="Sales and Use Taxbase" sheetId="26" r:id="rId6"/>
    <sheet name="Local Sales Tax" sheetId="1" r:id="rId7"/>
    <sheet name="Transit Sales Tax" sheetId="8" r:id="rId8"/>
    <sheet name="Mental Health Sales Tax" sheetId="21" r:id="rId9"/>
    <sheet name="CJ Sales Tax" sheetId="9" r:id="rId10"/>
    <sheet name="Health Thru Housing Sales Tax" sheetId="85" r:id="rId11"/>
    <sheet name="Cultural Access Prog. Sales Tax" sheetId="91" r:id="rId12"/>
    <sheet name="Hotel Sales Tax" sheetId="10" r:id="rId13"/>
    <sheet name="Hotel Tax (HB 2015)" sheetId="80" r:id="rId14"/>
    <sheet name="Rental Car Sales Tax" sheetId="11" r:id="rId15"/>
    <sheet name="Cannabis Excise Tax" sheetId="92" r:id="rId16"/>
    <sheet name="REET" sheetId="4" r:id="rId17"/>
    <sheet name="Investment Pool Nom" sheetId="5" r:id="rId18"/>
    <sheet name="Investment Pool Real" sheetId="35" r:id="rId19"/>
    <sheet name="CPI-U" sheetId="34" r:id="rId20"/>
    <sheet name="CPI-W" sheetId="7" r:id="rId21"/>
    <sheet name="Seattle CPI-U" sheetId="33" r:id="rId22"/>
    <sheet name="Seattle CPI-W" sheetId="13" r:id="rId23"/>
    <sheet name="COLA(new)" sheetId="62" r:id="rId24"/>
    <sheet name="Pharmaceuticals PPI" sheetId="14" r:id="rId25"/>
    <sheet name="Transportation CPI" sheetId="15" r:id="rId26"/>
    <sheet name="Retail Gas" sheetId="37" r:id="rId27"/>
    <sheet name="Diesel and Gas" sheetId="32" r:id="rId28"/>
    <sheet name="Docs" sheetId="81" r:id="rId29"/>
    <sheet name="Document Rev Detail" sheetId="94" r:id="rId30"/>
    <sheet name="Gambling" sheetId="69" r:id="rId31"/>
    <sheet name="E911" sheetId="82" r:id="rId32"/>
    <sheet name="Delinquencies" sheetId="83" r:id="rId33"/>
    <sheet name="CX" sheetId="39" r:id="rId34"/>
    <sheet name="DD-MH" sheetId="40" r:id="rId35"/>
    <sheet name="Veterans" sheetId="41" r:id="rId36"/>
    <sheet name="AFIS" sheetId="42" r:id="rId37"/>
    <sheet name="Parks" sheetId="43" r:id="rId38"/>
    <sheet name="VSHSL" sheetId="46" r:id="rId39"/>
    <sheet name="PSERN" sheetId="63" r:id="rId40"/>
    <sheet name="BSFK" sheetId="64" r:id="rId41"/>
    <sheet name="CCC" sheetId="87" r:id="rId42"/>
    <sheet name="EMS" sheetId="48" r:id="rId43"/>
    <sheet name="CF" sheetId="49" r:id="rId44"/>
    <sheet name="Roads" sheetId="50" r:id="rId45"/>
    <sheet name="Roads2" sheetId="68" r:id="rId46"/>
    <sheet name="Flood" sheetId="56" r:id="rId47"/>
    <sheet name="Marine" sheetId="70" r:id="rId48"/>
    <sheet name="Transit " sheetId="53" r:id="rId49"/>
    <sheet name="UTGO" sheetId="54" r:id="rId50"/>
    <sheet name="One Cent Levy" sheetId="95" r:id="rId51"/>
    <sheet name="KC I+P Index" sheetId="78" r:id="rId52"/>
    <sheet name="Appendix" sheetId="77" r:id="rId53"/>
    <sheet name="Headings" sheetId="29" r:id="rId54"/>
  </sheets>
  <definedNames>
    <definedName name="_xlnm.Print_Area" localSheetId="36">AFIS!$A$1:$E$30</definedName>
    <definedName name="_xlnm.Print_Area" localSheetId="52">Appendix!$A$1:$C$30</definedName>
    <definedName name="_xlnm.Print_Area" localSheetId="40">BSFK!$A$1:$E$30</definedName>
    <definedName name="_xlnm.Print_Area" localSheetId="15">'Cannabis Excise Tax'!$A$1:$E$30</definedName>
    <definedName name="_xlnm.Print_Area" localSheetId="41">CCC!$A$1:$E$30</definedName>
    <definedName name="_xlnm.Print_Area" localSheetId="43">CF!$A$1:$E$30</definedName>
    <definedName name="_xlnm.Print_Area" localSheetId="9">'CJ Sales Tax'!$A$1:$E$30</definedName>
    <definedName name="_xlnm.Print_Area" localSheetId="23">'COLA(new)'!$A$1:$D$31</definedName>
    <definedName name="_xlnm.Print_Area" localSheetId="0">Contents!$A$1:$F$31</definedName>
    <definedName name="_xlnm.Print_Area" localSheetId="1">'Countywide AV'!$A$1:$E$30</definedName>
    <definedName name="_xlnm.Print_Area" localSheetId="3">'Countywide NC'!$A$1:$E$30</definedName>
    <definedName name="_xlnm.Print_Area" localSheetId="19">'CPI-U'!$A$1:$D$30</definedName>
    <definedName name="_xlnm.Print_Area" localSheetId="20">'CPI-W'!$A$1:$D$30</definedName>
    <definedName name="_xlnm.Print_Area" localSheetId="11">'Cultural Access Prog. Sales Tax'!$A$1:$E$30</definedName>
    <definedName name="_xlnm.Print_Area" localSheetId="33">CX!$A$1:$E$30</definedName>
    <definedName name="_xlnm.Print_Area" localSheetId="34">'DD-MH'!$A$1:$E$30</definedName>
    <definedName name="_xlnm.Print_Area" localSheetId="32">Delinquencies!$A$1:$E$30</definedName>
    <definedName name="_xlnm.Print_Area" localSheetId="27">'Diesel and Gas'!$A$1:$E$30</definedName>
    <definedName name="_xlnm.Print_Area" localSheetId="28">Docs!$A$1:$E$30</definedName>
    <definedName name="_xlnm.Print_Area" localSheetId="31">'E911'!$A$1:$E$30</definedName>
    <definedName name="_xlnm.Print_Area" localSheetId="42">EMS!$A$1:$E$30</definedName>
    <definedName name="_xlnm.Print_Area" localSheetId="46">Flood!$A$1:$E$30</definedName>
    <definedName name="_xlnm.Print_Area" localSheetId="30">Gambling!$A$1:$E$30</definedName>
    <definedName name="_xlnm.Print_Area" localSheetId="10">'Health Thru Housing Sales Tax'!$A$1:$E$30</definedName>
    <definedName name="_xlnm.Print_Area" localSheetId="12">'Hotel Sales Tax'!$A$1:$E$30</definedName>
    <definedName name="_xlnm.Print_Area" localSheetId="13">'Hotel Tax (HB 2015)'!$A$1:$E$31</definedName>
    <definedName name="_xlnm.Print_Area" localSheetId="17">'Investment Pool Nom'!$A$1:$D$30</definedName>
    <definedName name="_xlnm.Print_Area" localSheetId="18">'Investment Pool Real'!$A$1:$D$30</definedName>
    <definedName name="_xlnm.Print_Area" localSheetId="51">'KC I+P Index'!$A$1:$D$30</definedName>
    <definedName name="_xlnm.Print_Area" localSheetId="6">'Local Sales Tax'!$A$1:$E$30</definedName>
    <definedName name="_xlnm.Print_Area" localSheetId="47">Marine!$A$1:$E$30</definedName>
    <definedName name="_xlnm.Print_Area" localSheetId="8">'Mental Health Sales Tax'!$A$1:$E$30</definedName>
    <definedName name="_xlnm.Print_Area" localSheetId="50">'One Cent Levy'!$A$1:$E$30</definedName>
    <definedName name="_xlnm.Print_Area" localSheetId="37">Parks!$A$1:$E$30</definedName>
    <definedName name="_xlnm.Print_Area" localSheetId="24">'Pharmaceuticals PPI'!$A$1:$D$30</definedName>
    <definedName name="_xlnm.Print_Area" localSheetId="39">PSERN!$A$1:$E$30</definedName>
    <definedName name="_xlnm.Print_Area" localSheetId="16">REET!$A$1:$E$30</definedName>
    <definedName name="_xlnm.Print_Area" localSheetId="14">'Rental Car Sales Tax'!$A$1:$E$30</definedName>
    <definedName name="_xlnm.Print_Area" localSheetId="26">'Retail Gas'!$A$1:$E$31</definedName>
    <definedName name="_xlnm.Print_Area" localSheetId="44">Roads!$A$1:$E$30</definedName>
    <definedName name="_xlnm.Print_Area" localSheetId="45">Roads2!$A$1:$E$27</definedName>
    <definedName name="_xlnm.Print_Area" localSheetId="5">'Sales and Use Taxbase'!$A$1:$E$30</definedName>
    <definedName name="_xlnm.Print_Area" localSheetId="21">'Seattle CPI-U'!$A$1:$D$30</definedName>
    <definedName name="_xlnm.Print_Area" localSheetId="22">'Seattle CPI-W'!$A$1:$D$30</definedName>
    <definedName name="_xlnm.Print_Area" localSheetId="48">'Transit '!$A$1:$E$30</definedName>
    <definedName name="_xlnm.Print_Area" localSheetId="7">'Transit Sales Tax'!$A$1:$E$30</definedName>
    <definedName name="_xlnm.Print_Area" localSheetId="25">'Transportation CPI'!$A$1:$D$30</definedName>
    <definedName name="_xlnm.Print_Area" localSheetId="2">'Unincorporated AV'!$A$1:$E$30</definedName>
    <definedName name="_xlnm.Print_Area" localSheetId="4">'Unincorporated NC'!$A$1:$E$30</definedName>
    <definedName name="_xlnm.Print_Area" localSheetId="49">UTGO!$A$1:$E$30</definedName>
    <definedName name="_xlnm.Print_Area" localSheetId="35">Veterans!$A$1:$E$30</definedName>
    <definedName name="_xlnm.Print_Area" localSheetId="38">VSHSL!$A$1:$E$30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0" i="95" l="1"/>
  <c r="F51" i="29"/>
  <c r="E4" i="95"/>
  <c r="D4" i="95"/>
  <c r="D11" i="94"/>
  <c r="E11" i="94"/>
  <c r="F11" i="94"/>
  <c r="G11" i="94"/>
  <c r="H11" i="94"/>
  <c r="I11" i="94"/>
  <c r="J11" i="94"/>
  <c r="K11" i="94"/>
  <c r="L11" i="94"/>
  <c r="C11" i="94"/>
  <c r="E4" i="49" l="1"/>
  <c r="D4" i="49"/>
  <c r="F30" i="29" l="1"/>
  <c r="F16" i="29"/>
  <c r="A30" i="92" s="1"/>
  <c r="E4" i="92" l="1"/>
  <c r="D4" i="92"/>
  <c r="F12" i="29" l="1"/>
  <c r="A30" i="91" s="1"/>
  <c r="E4" i="91"/>
  <c r="D4" i="91"/>
  <c r="F42" i="29" l="1"/>
  <c r="A30" i="87" s="1"/>
  <c r="E4" i="87"/>
  <c r="D4" i="87"/>
  <c r="F46" i="29"/>
  <c r="A2" i="29"/>
  <c r="G2" i="29" s="1"/>
  <c r="A24" i="68"/>
  <c r="F11" i="29"/>
  <c r="A30" i="85" s="1"/>
  <c r="E4" i="85"/>
  <c r="D4" i="85"/>
  <c r="F53" i="29"/>
  <c r="D4" i="78"/>
  <c r="A30" i="78"/>
  <c r="E4" i="83"/>
  <c r="D4" i="83"/>
  <c r="E4" i="82"/>
  <c r="D4" i="82"/>
  <c r="E4" i="80"/>
  <c r="D4" i="80"/>
  <c r="F14" i="29"/>
  <c r="A31" i="80" s="1"/>
  <c r="F52" i="29"/>
  <c r="F50" i="29"/>
  <c r="A30" i="54" s="1"/>
  <c r="A30" i="77"/>
  <c r="F48" i="29"/>
  <c r="A30" i="70" s="1"/>
  <c r="F49" i="29"/>
  <c r="E4" i="70"/>
  <c r="D4" i="70"/>
  <c r="E4" i="69"/>
  <c r="D4" i="69"/>
  <c r="F3" i="29"/>
  <c r="A30" i="18" s="1"/>
  <c r="F4" i="29"/>
  <c r="A30" i="17" s="1"/>
  <c r="F5" i="29"/>
  <c r="A30" i="19" s="1"/>
  <c r="F6" i="29"/>
  <c r="F7" i="29"/>
  <c r="A30" i="1" s="1"/>
  <c r="F8" i="29"/>
  <c r="A30" i="8" s="1"/>
  <c r="F9" i="29"/>
  <c r="A30" i="21" s="1"/>
  <c r="F10" i="29"/>
  <c r="A30" i="9" s="1"/>
  <c r="F13" i="29"/>
  <c r="A30" i="10" s="1"/>
  <c r="F15" i="29"/>
  <c r="F17" i="29"/>
  <c r="A30" i="4" s="1"/>
  <c r="F18" i="29"/>
  <c r="A30" i="5" s="1"/>
  <c r="F19" i="29"/>
  <c r="A30" i="35" s="1"/>
  <c r="F20" i="29"/>
  <c r="A30" i="34" s="1"/>
  <c r="F21" i="29"/>
  <c r="A30" i="7" s="1"/>
  <c r="F22" i="29"/>
  <c r="A30" i="33" s="1"/>
  <c r="F23" i="29"/>
  <c r="A30" i="13" s="1"/>
  <c r="F24" i="29"/>
  <c r="A31" i="62" s="1"/>
  <c r="F25" i="29"/>
  <c r="A30" i="14" s="1"/>
  <c r="F26" i="29"/>
  <c r="A30" i="15" s="1"/>
  <c r="F27" i="29"/>
  <c r="A31" i="37" s="1"/>
  <c r="F28" i="29"/>
  <c r="A30" i="32" s="1"/>
  <c r="F29" i="29"/>
  <c r="F31" i="29"/>
  <c r="A30" i="69" s="1"/>
  <c r="F32" i="29"/>
  <c r="A30" i="82" s="1"/>
  <c r="F33" i="29"/>
  <c r="A30" i="83" s="1"/>
  <c r="F34" i="29"/>
  <c r="A30" i="39" s="1"/>
  <c r="F35" i="29"/>
  <c r="A30" i="40" s="1"/>
  <c r="F36" i="29"/>
  <c r="A30" i="41" s="1"/>
  <c r="F37" i="29"/>
  <c r="A30" i="42" s="1"/>
  <c r="F38" i="29"/>
  <c r="A30" i="43" s="1"/>
  <c r="F39" i="29"/>
  <c r="A30" i="46" s="1"/>
  <c r="F40" i="29"/>
  <c r="A30" i="63" s="1"/>
  <c r="F41" i="29"/>
  <c r="A30" i="64" s="1"/>
  <c r="F43" i="29"/>
  <c r="A30" i="48" s="1"/>
  <c r="F44" i="29"/>
  <c r="A30" i="49" s="1"/>
  <c r="F45" i="29"/>
  <c r="A30" i="50" s="1"/>
  <c r="F47" i="29"/>
  <c r="A30" i="56" s="1"/>
  <c r="F2" i="29"/>
  <c r="A30" i="16" s="1"/>
  <c r="D4" i="15"/>
  <c r="E4" i="64"/>
  <c r="D4" i="64"/>
  <c r="E4" i="63"/>
  <c r="D4" i="63"/>
  <c r="D4" i="16"/>
  <c r="E4" i="16"/>
  <c r="D4" i="18"/>
  <c r="E4" i="18"/>
  <c r="D4" i="17"/>
  <c r="E4" i="17"/>
  <c r="D4" i="19"/>
  <c r="E4" i="19"/>
  <c r="D4" i="26"/>
  <c r="E4" i="26"/>
  <c r="A30" i="26"/>
  <c r="D4" i="1"/>
  <c r="E4" i="1"/>
  <c r="D4" i="8"/>
  <c r="E4" i="8"/>
  <c r="D4" i="21"/>
  <c r="E4" i="21"/>
  <c r="D4" i="9"/>
  <c r="E4" i="9"/>
  <c r="D4" i="10"/>
  <c r="E4" i="10"/>
  <c r="D4" i="11"/>
  <c r="E4" i="11"/>
  <c r="D4" i="4"/>
  <c r="E4" i="4"/>
  <c r="D4" i="5"/>
  <c r="D4" i="35"/>
  <c r="D4" i="34"/>
  <c r="D4" i="7"/>
  <c r="D4" i="33"/>
  <c r="D4" i="13"/>
  <c r="D4" i="14"/>
  <c r="D4" i="37"/>
  <c r="E4" i="37"/>
  <c r="D4" i="39"/>
  <c r="E4" i="39"/>
  <c r="D4" i="40"/>
  <c r="E4" i="40"/>
  <c r="D4" i="41"/>
  <c r="E4" i="41"/>
  <c r="D4" i="42"/>
  <c r="E4" i="42"/>
  <c r="D4" i="43"/>
  <c r="E4" i="43"/>
  <c r="D4" i="46"/>
  <c r="E4" i="46"/>
  <c r="D4" i="48"/>
  <c r="E4" i="48"/>
  <c r="D4" i="50"/>
  <c r="E4" i="50"/>
  <c r="D4" i="56"/>
  <c r="E4" i="56"/>
  <c r="D4" i="53"/>
  <c r="E4" i="53"/>
  <c r="A30" i="53"/>
  <c r="D4" i="54"/>
  <c r="E4" i="54"/>
  <c r="E2" i="29"/>
  <c r="A1" i="16" s="1"/>
  <c r="A3" i="29"/>
  <c r="E3" i="29" s="1"/>
  <c r="A1" i="18" s="1"/>
  <c r="A30" i="81" l="1"/>
  <c r="A30" i="11"/>
  <c r="A4" i="29"/>
  <c r="G3" i="29"/>
  <c r="A5" i="29" l="1"/>
  <c r="G4" i="29"/>
  <c r="E4" i="29"/>
  <c r="A1" i="17" s="1"/>
  <c r="E5" i="29" l="1"/>
  <c r="A1" i="19" s="1"/>
  <c r="G5" i="29"/>
  <c r="A6" i="29"/>
  <c r="A7" i="29" l="1"/>
  <c r="G6" i="29"/>
  <c r="E6" i="29"/>
  <c r="A1" i="26" s="1"/>
  <c r="G7" i="29" l="1"/>
  <c r="A8" i="29"/>
  <c r="E7" i="29"/>
  <c r="A1" i="1" s="1"/>
  <c r="G8" i="29" l="1"/>
  <c r="A9" i="29"/>
  <c r="E8" i="29"/>
  <c r="A1" i="8" s="1"/>
  <c r="G9" i="29" l="1"/>
  <c r="E9" i="29"/>
  <c r="A1" i="21" s="1"/>
  <c r="A10" i="29"/>
  <c r="G10" i="29" l="1"/>
  <c r="E10" i="29"/>
  <c r="A1" i="9" s="1"/>
  <c r="A11" i="29"/>
  <c r="A12" i="29" l="1"/>
  <c r="G11" i="29"/>
  <c r="A13" i="29"/>
  <c r="E11" i="29"/>
  <c r="A1" i="85" s="1"/>
  <c r="G12" i="29" l="1"/>
  <c r="E12" i="29"/>
  <c r="A1" i="91" s="1"/>
  <c r="G13" i="29"/>
  <c r="A14" i="29"/>
  <c r="E13" i="29"/>
  <c r="A1" i="10" s="1"/>
  <c r="G14" i="29" l="1"/>
  <c r="A15" i="29"/>
  <c r="E14" i="29"/>
  <c r="A1" i="80" s="1"/>
  <c r="G15" i="29" l="1"/>
  <c r="A16" i="29"/>
  <c r="E15" i="29"/>
  <c r="A17" i="29"/>
  <c r="G17" i="29" l="1"/>
  <c r="E17" i="29"/>
  <c r="A1" i="4" s="1"/>
  <c r="A18" i="29"/>
  <c r="A1" i="11"/>
  <c r="G16" i="29"/>
  <c r="E16" i="29"/>
  <c r="A1" i="92" s="1"/>
  <c r="G18" i="29" l="1"/>
  <c r="E18" i="29"/>
  <c r="A1" i="5" s="1"/>
  <c r="A19" i="29"/>
  <c r="G19" i="29" l="1"/>
  <c r="A20" i="29"/>
  <c r="E19" i="29"/>
  <c r="A1" i="35" s="1"/>
  <c r="G20" i="29" l="1"/>
  <c r="A21" i="29"/>
  <c r="E20" i="29"/>
  <c r="A1" i="34" s="1"/>
  <c r="G21" i="29" l="1"/>
  <c r="A22" i="29"/>
  <c r="E21" i="29"/>
  <c r="A1" i="7" s="1"/>
  <c r="G22" i="29" l="1"/>
  <c r="E22" i="29"/>
  <c r="A1" i="33" s="1"/>
  <c r="A23" i="29"/>
  <c r="G23" i="29" l="1"/>
  <c r="A24" i="29"/>
  <c r="E23" i="29"/>
  <c r="A1" i="13" s="1"/>
  <c r="G24" i="29" l="1"/>
  <c r="E24" i="29"/>
  <c r="A1" i="62" s="1"/>
  <c r="A25" i="29"/>
  <c r="G25" i="29" l="1"/>
  <c r="A26" i="29"/>
  <c r="E25" i="29"/>
  <c r="A1" i="14" s="1"/>
  <c r="G26" i="29" l="1"/>
  <c r="E26" i="29"/>
  <c r="A1" i="15" s="1"/>
  <c r="A27" i="29"/>
  <c r="G27" i="29" l="1"/>
  <c r="E27" i="29"/>
  <c r="A1" i="37" s="1"/>
  <c r="A28" i="29"/>
  <c r="G28" i="29" l="1"/>
  <c r="A29" i="29"/>
  <c r="A30" i="29" s="1"/>
  <c r="E28" i="29"/>
  <c r="A1" i="32" s="1"/>
  <c r="E30" i="29" l="1"/>
  <c r="G30" i="29"/>
  <c r="G29" i="29"/>
  <c r="E29" i="29"/>
  <c r="A31" i="29"/>
  <c r="G31" i="29" l="1"/>
  <c r="A32" i="29"/>
  <c r="E31" i="29"/>
  <c r="A1" i="69" s="1"/>
  <c r="A1" i="81"/>
  <c r="G32" i="29" l="1"/>
  <c r="A33" i="29"/>
  <c r="E32" i="29"/>
  <c r="A1" i="82" s="1"/>
  <c r="G33" i="29" l="1"/>
  <c r="A34" i="29"/>
  <c r="E33" i="29"/>
  <c r="A1" i="83" s="1"/>
  <c r="G34" i="29" l="1"/>
  <c r="A35" i="29"/>
  <c r="E34" i="29"/>
  <c r="A1" i="39" s="1"/>
  <c r="G35" i="29" l="1"/>
  <c r="A36" i="29"/>
  <c r="E35" i="29"/>
  <c r="A1" i="40" s="1"/>
  <c r="G36" i="29" l="1"/>
  <c r="E36" i="29"/>
  <c r="A1" i="41" s="1"/>
  <c r="A37" i="29"/>
  <c r="G37" i="29" l="1"/>
  <c r="A38" i="29"/>
  <c r="E37" i="29"/>
  <c r="A1" i="42" s="1"/>
  <c r="G38" i="29" l="1"/>
  <c r="A39" i="29"/>
  <c r="E38" i="29"/>
  <c r="A1" i="43" s="1"/>
  <c r="G39" i="29" l="1"/>
  <c r="A40" i="29"/>
  <c r="E39" i="29"/>
  <c r="A1" i="46" s="1"/>
  <c r="G40" i="29" l="1"/>
  <c r="A41" i="29"/>
  <c r="E40" i="29"/>
  <c r="A1" i="63" s="1"/>
  <c r="G41" i="29" l="1"/>
  <c r="E41" i="29"/>
  <c r="A1" i="64" s="1"/>
  <c r="A42" i="29"/>
  <c r="G42" i="29" l="1"/>
  <c r="A43" i="29"/>
  <c r="E42" i="29"/>
  <c r="A1" i="87" s="1"/>
  <c r="G43" i="29" l="1"/>
  <c r="E43" i="29"/>
  <c r="A1" i="48" s="1"/>
  <c r="A44" i="29"/>
  <c r="G44" i="29" l="1"/>
  <c r="A45" i="29"/>
  <c r="E44" i="29"/>
  <c r="A1" i="49" s="1"/>
  <c r="G45" i="29" l="1"/>
  <c r="A46" i="29"/>
  <c r="E45" i="29"/>
  <c r="A1" i="50" s="1"/>
  <c r="E46" i="29" l="1"/>
  <c r="A1" i="68" s="1"/>
  <c r="A47" i="29"/>
  <c r="G47" i="29" l="1"/>
  <c r="E47" i="29"/>
  <c r="A1" i="56" s="1"/>
  <c r="A48" i="29"/>
  <c r="G48" i="29" l="1"/>
  <c r="A49" i="29"/>
  <c r="E48" i="29"/>
  <c r="A1" i="70" s="1"/>
  <c r="G49" i="29" l="1"/>
  <c r="A50" i="29"/>
  <c r="A51" i="29" s="1"/>
  <c r="E49" i="29"/>
  <c r="A1" i="53" s="1"/>
  <c r="G51" i="29" l="1"/>
  <c r="E51" i="29"/>
  <c r="A1" i="95" s="1"/>
  <c r="G50" i="29"/>
  <c r="E50" i="29"/>
  <c r="A1" i="54" s="1"/>
  <c r="A52" i="29"/>
  <c r="G52" i="29" s="1"/>
  <c r="A53" i="29" l="1"/>
  <c r="G53" i="29" s="1"/>
  <c r="E52" i="29"/>
  <c r="A1" i="78" s="1"/>
  <c r="E53" i="29" l="1"/>
</calcChain>
</file>

<file path=xl/sharedStrings.xml><?xml version="1.0" encoding="utf-8"?>
<sst xmlns="http://schemas.openxmlformats.org/spreadsheetml/2006/main" count="1174" uniqueCount="355">
  <si>
    <t>Page 37</t>
  </si>
  <si>
    <t>Page 38</t>
  </si>
  <si>
    <t>Page 39</t>
  </si>
  <si>
    <t>Page 40</t>
  </si>
  <si>
    <t>Notes:</t>
  </si>
  <si>
    <t>Seattle Annual CPI-U</t>
  </si>
  <si>
    <t>YOY Change</t>
  </si>
  <si>
    <t>Recorded Documents</t>
  </si>
  <si>
    <t xml:space="preserve">The Investment Pool Real Rate of Return Forecast is deflated by the </t>
  </si>
  <si>
    <t>National CPI-W</t>
  </si>
  <si>
    <t>Retail Gas</t>
  </si>
  <si>
    <t>Veteran's Aid</t>
  </si>
  <si>
    <t>Transit</t>
  </si>
  <si>
    <t>UTGO</t>
  </si>
  <si>
    <t>Seattle CPI-U</t>
  </si>
  <si>
    <t>Page 6</t>
  </si>
  <si>
    <t>1. Values are nominal annual returns for the King County investment pool.</t>
  </si>
  <si>
    <t>Veterans Aid Property Tax</t>
  </si>
  <si>
    <t xml:space="preserve"> </t>
  </si>
  <si>
    <t>Transit Property Tax</t>
  </si>
  <si>
    <t>Unincorporated Area/Roads Property Tax Levy</t>
  </si>
  <si>
    <t>AFIS Lid Lift</t>
  </si>
  <si>
    <t>King County Sales and Use Taxbase</t>
  </si>
  <si>
    <t>Area</t>
  </si>
  <si>
    <t>1. Distribution is 0.1% of countywide taxable sales less sales at lodging establishments with</t>
  </si>
  <si>
    <t>Page 26</t>
  </si>
  <si>
    <t>Diesel &amp; Gas Wholesale</t>
  </si>
  <si>
    <t>Annual Growth</t>
  </si>
  <si>
    <t>The Local Option and Criminal Justice Sales Tax Forecasts</t>
  </si>
  <si>
    <t>Outyear COLA Comparison</t>
  </si>
  <si>
    <t>1. Distribution is 0.9% of countywide taxable sales less sales at lodging establishments with</t>
  </si>
  <si>
    <t>Mental Health Sales Tax</t>
  </si>
  <si>
    <t>Seattle CPI-W</t>
  </si>
  <si>
    <t xml:space="preserve">1. Values are real annual returns for the King County investment pool using </t>
  </si>
  <si>
    <t>EMS</t>
  </si>
  <si>
    <t>Conservation Futures</t>
  </si>
  <si>
    <t>Flood</t>
  </si>
  <si>
    <t>Page 27</t>
  </si>
  <si>
    <t>Page 28</t>
  </si>
  <si>
    <t>Page 29</t>
  </si>
  <si>
    <t>Page 30</t>
  </si>
  <si>
    <t>Page 31</t>
  </si>
  <si>
    <t>Page 32</t>
  </si>
  <si>
    <t>Metro Transit Sales Tax</t>
  </si>
  <si>
    <t>Page 18</t>
  </si>
  <si>
    <t>Page 19</t>
  </si>
  <si>
    <t>Page 20</t>
  </si>
  <si>
    <t>Emergency Medical Services (EMS) Property Tax</t>
  </si>
  <si>
    <t>1. Series CUUR0000SAT. Values are annual growth.</t>
  </si>
  <si>
    <t>Page 16</t>
  </si>
  <si>
    <t>Page 17</t>
  </si>
  <si>
    <t>Page 21</t>
  </si>
  <si>
    <t>Page 22</t>
  </si>
  <si>
    <t xml:space="preserve">1. Distribution is 1% of taxable sales in unincorporated KC and 0.15% of taxable sales in </t>
  </si>
  <si>
    <t>Investment Pool Real Rate of Return</t>
  </si>
  <si>
    <t>National CPI-U</t>
  </si>
  <si>
    <t>Parks</t>
  </si>
  <si>
    <t>UTGO Bond Property Tax</t>
  </si>
  <si>
    <t>Current Expense</t>
  </si>
  <si>
    <t>Countywide Assessed Value</t>
  </si>
  <si>
    <t xml:space="preserve">The Uninc Area Assessed Value, Uninc New Construction and UAL/Roads Levy </t>
  </si>
  <si>
    <t>Page 2</t>
  </si>
  <si>
    <t>Page 3</t>
  </si>
  <si>
    <t>Page 4</t>
  </si>
  <si>
    <t>Page 5</t>
  </si>
  <si>
    <t>Conservation Futures Property Tax</t>
  </si>
  <si>
    <t>Flood District Property Tax</t>
  </si>
  <si>
    <t>Investment Pool Real Rate of Return:</t>
  </si>
  <si>
    <t>Page 11</t>
  </si>
  <si>
    <t>Page 12</t>
  </si>
  <si>
    <t>Page 13</t>
  </si>
  <si>
    <t>Page 14</t>
  </si>
  <si>
    <t>Page 15</t>
  </si>
  <si>
    <t>Unincorporated New Construction</t>
  </si>
  <si>
    <t>Unincorporated Assessed Value</t>
  </si>
  <si>
    <t>Quarter</t>
  </si>
  <si>
    <t>Diesel</t>
  </si>
  <si>
    <t>Gasoline</t>
  </si>
  <si>
    <t>-</t>
  </si>
  <si>
    <t>Year</t>
  </si>
  <si>
    <t>Value</t>
  </si>
  <si>
    <t>Date Annexed</t>
  </si>
  <si>
    <t>Page 10</t>
  </si>
  <si>
    <t>1. Distribution is 0.25% of taxable real estate sales in unincorporated King County.</t>
  </si>
  <si>
    <t>Office of Economic and Financial Analysis</t>
  </si>
  <si>
    <t>Criminal Justice Sales Tax</t>
  </si>
  <si>
    <t>Local and Option Sales Tax</t>
  </si>
  <si>
    <t>Category</t>
  </si>
  <si>
    <t>Forecast</t>
  </si>
  <si>
    <t>Type</t>
  </si>
  <si>
    <t>Link</t>
  </si>
  <si>
    <t>1. Series PCU446110446110. Values are annual growth.</t>
  </si>
  <si>
    <t>DD/MH</t>
  </si>
  <si>
    <t>AFIS</t>
  </si>
  <si>
    <t>Rental Car Sales Tax</t>
  </si>
  <si>
    <t>Countywide New Construction</t>
  </si>
  <si>
    <t>Pharmaceuticals PPI</t>
  </si>
  <si>
    <t>Transportation CPI</t>
  </si>
  <si>
    <t>Hotel Sales Tax</t>
  </si>
  <si>
    <t>Contents</t>
  </si>
  <si>
    <t>Property tax adjustments:</t>
  </si>
  <si>
    <t>Page 41</t>
  </si>
  <si>
    <t>1. Distribution is 1% of taxable sales on rental cars within King County.</t>
  </si>
  <si>
    <t>Investment Pool Nominal Rate of Return</t>
  </si>
  <si>
    <t>Real Estate Excise Tax (REET 1)</t>
  </si>
  <si>
    <t>Sales and Use Taxbase</t>
  </si>
  <si>
    <t>Tax Year</t>
  </si>
  <si>
    <t>1. Unincorporated new construction values are affected by annexations (see appendix).</t>
  </si>
  <si>
    <t>Page 35</t>
  </si>
  <si>
    <t>Page 36</t>
  </si>
  <si>
    <t>Page 43</t>
  </si>
  <si>
    <t>Current Expense Property Tax</t>
  </si>
  <si>
    <t>1. Values are total levy amounts and have not been adjusted for undercollections.</t>
  </si>
  <si>
    <t>Page 7</t>
  </si>
  <si>
    <t>Page 8</t>
  </si>
  <si>
    <t>Page 9</t>
  </si>
  <si>
    <t>1. Values are tax receipts reported for all taxable gambling activities.</t>
  </si>
  <si>
    <t>Sales tax adjustments:</t>
  </si>
  <si>
    <t>Retail Gas Prices</t>
  </si>
  <si>
    <t>UAL/Roads</t>
  </si>
  <si>
    <t>1. Values are for Seattle, WA, regular grades, regular formulations as quoted by the Energy</t>
  </si>
  <si>
    <t>1. Values are total levy amounts and have been adjusted for undercollections.</t>
  </si>
  <si>
    <t>1. Distribution is 2% of taxable sales on accomodations within King County.</t>
  </si>
  <si>
    <t>Page 23</t>
  </si>
  <si>
    <t>Page 24</t>
  </si>
  <si>
    <t>1. Series CUUR0000SAO. Values are annual growth.</t>
  </si>
  <si>
    <t>Parks Lid Lift</t>
  </si>
  <si>
    <t>Gambling Tax</t>
  </si>
  <si>
    <t>E-911 Tax</t>
  </si>
  <si>
    <t>Page 42</t>
  </si>
  <si>
    <t>Page 33</t>
  </si>
  <si>
    <t>Page 34</t>
  </si>
  <si>
    <t>Appendix</t>
  </si>
  <si>
    <t>REET Adjustments:</t>
  </si>
  <si>
    <t>Page 25</t>
  </si>
  <si>
    <t>The REET Forecast has been adjusted for the annexations listed above.</t>
  </si>
  <si>
    <t>1. Includes taxable value only.</t>
  </si>
  <si>
    <t>1. Actual values are taxable sales for King County as reported by the Washington DOR.</t>
  </si>
  <si>
    <t xml:space="preserve">1. Distribution is 0.1% of countywide sales allocated 10% to counties and 90% by population </t>
  </si>
  <si>
    <t>Dev. Disabilities &amp; Mental Health Property Tax</t>
  </si>
  <si>
    <t xml:space="preserve">    between the City of Seattle and King County.</t>
  </si>
  <si>
    <t>1. Values are tax revenues for cellular (regular and prepaid), landline and VOIP accounts.</t>
  </si>
  <si>
    <t>1. Values are the "Grand Recapitulation" amounts as listed by King County Dept. of</t>
  </si>
  <si>
    <t xml:space="preserve">1. Values are local area new construction only. Change in state assessed utility value </t>
  </si>
  <si>
    <t xml:space="preserve">    to cities/counties per WA DOR.</t>
  </si>
  <si>
    <t xml:space="preserve">    incorporated cities per WA DOR. </t>
  </si>
  <si>
    <t>1. Series CWUR0000SAO. Values are annual growth.</t>
  </si>
  <si>
    <t>PSERN</t>
  </si>
  <si>
    <t>Page 44</t>
  </si>
  <si>
    <t xml:space="preserve">    center account per RCW 67.28.180.</t>
  </si>
  <si>
    <t>June-June Seattle CPI-W</t>
  </si>
  <si>
    <t>Page 45</t>
  </si>
  <si>
    <t>3. The PSERN levy is in effect from 2016-2024.</t>
  </si>
  <si>
    <t>Roads addendum</t>
  </si>
  <si>
    <t>Page 46</t>
  </si>
  <si>
    <t>Annexation Area</t>
  </si>
  <si>
    <t>UAL/Roads Levy Annexation Reduction</t>
  </si>
  <si>
    <t>UAL/Roads
Levy Rate</t>
  </si>
  <si>
    <t xml:space="preserve">Annexation Area 
Assessed Value </t>
  </si>
  <si>
    <t>Best Start For Kids</t>
  </si>
  <si>
    <t>Page 47</t>
  </si>
  <si>
    <t xml:space="preserve">    Assessments and include both taxable and non-taxable value.</t>
  </si>
  <si>
    <t>2. Unincorporated assessed values are affected by annexations (see appendix).</t>
  </si>
  <si>
    <t xml:space="preserve">    not included.</t>
  </si>
  <si>
    <t>2. Change in state assessed utility value not included.</t>
  </si>
  <si>
    <t xml:space="preserve">    60 or more rooms, which are capped at 0.6% per WA DOR.</t>
  </si>
  <si>
    <t xml:space="preserve">    60 or more rooms, which do not pay MIDD sales tax per WA DOR.</t>
  </si>
  <si>
    <t>2. King County also collects REET 2 (another identical 0.25%, not shown here).</t>
  </si>
  <si>
    <t xml:space="preserve">    STB CPI-U to adjust nominal values.</t>
  </si>
  <si>
    <t xml:space="preserve">    prior year to June of current year.</t>
  </si>
  <si>
    <t>2. "PSERN" is an acronym for the Puget Sound Emergency Radio Network.</t>
  </si>
  <si>
    <t>2. The UAL/Roads levy values are affected by annexations (see appendix).</t>
  </si>
  <si>
    <t>Marine Levy Property Tax</t>
  </si>
  <si>
    <t>P&amp;I on Property Taxes</t>
  </si>
  <si>
    <t>Penalties and Interest on Delinquent Property Taxes</t>
  </si>
  <si>
    <t>Marine</t>
  </si>
  <si>
    <t>have been adjusted for the annexations listed above (Pages 7 &amp; 10).</t>
  </si>
  <si>
    <t xml:space="preserve">    Information Administration (EIA) in $/gallon (EMM_EPMRU_PTE_Y48SE_DPG.)</t>
  </si>
  <si>
    <t xml:space="preserve">3. Forecast values are total levy amounts and assume large annexations are removed </t>
  </si>
  <si>
    <t xml:space="preserve">    from unincorporated assessed value prior to setting the levy rates in the annexation year.</t>
  </si>
  <si>
    <t>Annexation Assumptions</t>
  </si>
  <si>
    <t xml:space="preserve">    ultra-low sulfur diesel purchases.</t>
  </si>
  <si>
    <t>1. Forecast diesel values are average annual Tacoma rack price for King County's</t>
  </si>
  <si>
    <t xml:space="preserve">    excluding delivery charges and taxes.</t>
  </si>
  <si>
    <t>2. Forecast gasoline values are WA state fuel prices for UNL Regular 9.0 RVP</t>
  </si>
  <si>
    <t>1. Series CUURS49DSA0. Values are annual growth.</t>
  </si>
  <si>
    <t xml:space="preserve">1. Series CWURS49DSA0. Values are year over year change from June of </t>
  </si>
  <si>
    <t>Seattle CPI-U mean forecast. Series CUURS49DSA0.</t>
  </si>
  <si>
    <t xml:space="preserve">    remote sellers and referrers.</t>
  </si>
  <si>
    <t>2. Forecast values include estimated sales associated with marketplace facilitators,</t>
  </si>
  <si>
    <t>2. AFIS is a six-year lid lift in effect from 2019-2024.</t>
  </si>
  <si>
    <t>3. Forecasts are impacted by out-year annexations (see appendix).</t>
  </si>
  <si>
    <t>2. Forecasts are impacted by out-year annexations (see appendix).</t>
  </si>
  <si>
    <t>Page 48</t>
  </si>
  <si>
    <t>KC I+P Index</t>
  </si>
  <si>
    <t>COLA</t>
  </si>
  <si>
    <t>King County Inflation + Population Index</t>
  </si>
  <si>
    <t>Veterans, Seniors, and Human Services Lid Lift</t>
  </si>
  <si>
    <t>VSHSL</t>
  </si>
  <si>
    <t>2. All revenue is allocated to the General Fund (Fund 0010/Acct 31310).</t>
  </si>
  <si>
    <t>2. All revenue is allocated to the General Fund (Fund 0010/Acct 31370).</t>
  </si>
  <si>
    <t>2. All revenue is allocated to the MIDD Fund (Fund 1135/Acct 31314).</t>
  </si>
  <si>
    <t xml:space="preserve">In addition, all sales tax forecasts/actuals have been adjusted for delinquent payments, </t>
  </si>
  <si>
    <t>include mitigation payments, remote sales in outyears, and deduct the 1% DOR admin fee.</t>
  </si>
  <si>
    <t>2. All revenue is allocated to the Public Transit Fund (Fund 4641/Acct 31310).</t>
  </si>
  <si>
    <t>Hotel Tax (HB 2015)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</si>
  <si>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</si>
  <si>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</si>
  <si>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</si>
  <si>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</si>
  <si>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</si>
  <si>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</si>
  <si>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</si>
  <si>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</si>
  <si>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</si>
  <si>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</si>
  <si>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</si>
  <si>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</si>
  <si>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</si>
  <si>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</si>
  <si>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</si>
  <si>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</si>
  <si>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Q1 2026</t>
  </si>
  <si>
    <t>Q2 2026</t>
  </si>
  <si>
    <t>Q3 2026</t>
  </si>
  <si>
    <t>Q4 2026</t>
  </si>
  <si>
    <t xml:space="preserve">    (i.e. 1% increase not included).</t>
  </si>
  <si>
    <t>North Highline Y</t>
  </si>
  <si>
    <t xml:space="preserve">    on a 18.32 cent first year levy rate.</t>
  </si>
  <si>
    <t>North Federal Way &amp; 
Lakeland South</t>
  </si>
  <si>
    <t>1. Revenue reflects expanded lodging excise tax per 2SHB 2015 that went into effect in 2019.</t>
  </si>
  <si>
    <t>1. Values shown are one plus the sum of the growth of STB CPI-W values from June</t>
  </si>
  <si>
    <t xml:space="preserve">    population growth forecast for the same period.</t>
  </si>
  <si>
    <t xml:space="preserve">    two-years prior to June of the prior year, and the most recent OEFA King County </t>
  </si>
  <si>
    <t>Health Through Housing Sales Tax</t>
  </si>
  <si>
    <t xml:space="preserve">    Maple Valley, Snoqualmie, Renton, Covington and Kent.</t>
  </si>
  <si>
    <t xml:space="preserve">1. Distribution is 0.1% of countywide sales excluding Bellevue, Issaquah, North Bend, </t>
  </si>
  <si>
    <t>2. From 2016-2020 revenues received were deposited in the State's stadium and exhibition</t>
  </si>
  <si>
    <t xml:space="preserve">2. The 2020 value reflects a June 1 due date for first half property taxes and the waiving </t>
  </si>
  <si>
    <t>2. Actual values are on an accrual basis as listed in EBS, Fund 000001110.</t>
  </si>
  <si>
    <t xml:space="preserve">    </t>
  </si>
  <si>
    <t>1. Actual values are as recorded in EBS, Fund 000000010, Acct. 31911.</t>
  </si>
  <si>
    <t xml:space="preserve">    based on a 26.5 cent first year (and maximum) levy rate.</t>
  </si>
  <si>
    <t xml:space="preserve">2. The current EMS levy is in effect from 2020-2025 and values for 2020 and beyond are </t>
  </si>
  <si>
    <t>2. Values for 2022 and beyond assume increases are based on new construction only</t>
  </si>
  <si>
    <t>Renton West Hill</t>
  </si>
  <si>
    <t>East Renton Plateau</t>
  </si>
  <si>
    <t>Fairwood (Incorporation Area)</t>
  </si>
  <si>
    <t xml:space="preserve">1. Values are total levy amounts, have not been adjusted for undercollections, and </t>
  </si>
  <si>
    <t xml:space="preserve">    reflect a 1.01 limit factor.</t>
  </si>
  <si>
    <t xml:space="preserve">3. Values for 2022 and beyond reflect changes made in ESHB 1410 (2021 Session) and </t>
  </si>
  <si>
    <t xml:space="preserve">    Harborview Medical Center bonds approved by voters in 2020.</t>
  </si>
  <si>
    <t xml:space="preserve">2. Values for 2022 and beyond include the estimated amounts to support the </t>
  </si>
  <si>
    <t>Diesel and Gasoline Dollar per Gallon</t>
  </si>
  <si>
    <t>Page 49</t>
  </si>
  <si>
    <t xml:space="preserve">    of the 3% June penalty for late payments.</t>
  </si>
  <si>
    <t xml:space="preserve">    EHB 1982 (2022 Session) that changed the determination of penalties and interest.</t>
  </si>
  <si>
    <t>UAL/Roads Property Tax Annexation Addendum</t>
  </si>
  <si>
    <t>Crisis Care Centers Levy</t>
  </si>
  <si>
    <t>Crisis Care Centers</t>
  </si>
  <si>
    <t>2. The existing VSHSL levy is in effect from 2018-2023 with a levy limit factor of 1.035.</t>
  </si>
  <si>
    <t xml:space="preserve">2. The value for 2023 was based on a 6.25 cent levy rate and subsequent years </t>
  </si>
  <si>
    <t xml:space="preserve">    are based on a 6.25 cent maximum levy rate.</t>
  </si>
  <si>
    <t>North Federal Way &amp; Lakeland South
Renton East Hill
Fairwood</t>
  </si>
  <si>
    <t xml:space="preserve">    limit factor.</t>
  </si>
  <si>
    <t>These forecasts are presented on an accrual basis.</t>
  </si>
  <si>
    <t>2. Levy amounts do not reflect forecasted new construction impacts from the TDR/TIF ILA</t>
  </si>
  <si>
    <t>2. The Parks levy is in effect from 2020-2025 and values for 2020 and beyond are based</t>
  </si>
  <si>
    <t>3. Levy limit factor is inflation plus population (see KC I+P Index tab.)</t>
  </si>
  <si>
    <t xml:space="preserve">2. The current BSFK levy is in effect from 2022-2027 and is based on a 19 cent first year </t>
  </si>
  <si>
    <t xml:space="preserve">1. Values are total levy amounts, have not adjusted for undercollections, and reflect a 1.01 </t>
  </si>
  <si>
    <t xml:space="preserve">    levy rate.</t>
  </si>
  <si>
    <t xml:space="preserve">2. The current CCC levy is in effect from 2024-2032 and is based on a 14.5 cent first year </t>
  </si>
  <si>
    <t>2. There are multiple COLA agreements and this forecast is provided for</t>
  </si>
  <si>
    <t xml:space="preserve">     informational purposes only.</t>
  </si>
  <si>
    <t>Example COLA</t>
  </si>
  <si>
    <t xml:space="preserve">3. The approved new VSHSL levy will be in effect from 2024-2029 with a first-year </t>
  </si>
  <si>
    <t xml:space="preserve">    rate of 10 cents and a levy limit factor of 1.035</t>
  </si>
  <si>
    <t>1. Values are total levy amounts and have not been adjusted for undercollections, and</t>
  </si>
  <si>
    <t xml:space="preserve">    reflect a 1.03 limit factor.</t>
  </si>
  <si>
    <t>1. The COLA values are based on 95% of the six most recent inflation rates for</t>
  </si>
  <si>
    <t xml:space="preserve">     the Seattle CPI-W from August of the prior year through June of the current year.</t>
  </si>
  <si>
    <t>Adjustment Date</t>
  </si>
  <si>
    <t>Nov. 2023</t>
  </si>
  <si>
    <t>Nov. 2024</t>
  </si>
  <si>
    <t>Nov. 2025</t>
  </si>
  <si>
    <t>Nov. 2026</t>
  </si>
  <si>
    <t xml:space="preserve">     Ex. Nov. 2023 COLA = Avg STB CPI-W(Aug-22 thru Jun-23) * 95% or</t>
  </si>
  <si>
    <t>Nov. 2022</t>
  </si>
  <si>
    <t>Nov. 2019</t>
  </si>
  <si>
    <t>Nov. 2020</t>
  </si>
  <si>
    <t>Nov. 2021</t>
  </si>
  <si>
    <r>
      <t xml:space="preserve">    </t>
    </r>
    <r>
      <rPr>
        <sz val="14"/>
        <color theme="0"/>
        <rFont val="Arial Narrow"/>
        <family val="2"/>
      </rPr>
      <t>Ex.</t>
    </r>
    <r>
      <rPr>
        <sz val="14"/>
        <rFont val="Arial Narrow"/>
        <family val="2"/>
      </rPr>
      <t xml:space="preserve">  Nov. 2023 COLA = Avg STB CPI-W(9.2%, 9.4%, 7.9%, 7.5%, 6.8%, 4.5%) * 95%</t>
    </r>
  </si>
  <si>
    <t>Cultural Access Program Sales Tax</t>
  </si>
  <si>
    <t>Page 50</t>
  </si>
  <si>
    <t>1. Distribution is 0.1% of countywide taxable sales.</t>
  </si>
  <si>
    <t>2. Collection begins April 1st, 2024 and ends March 31st, 2031.</t>
  </si>
  <si>
    <t>4. Revenues are presented on an accrual basis.</t>
  </si>
  <si>
    <t>3. Unlike most sales taxes, there is no DOR 1% admin fee withheld for this revenue.</t>
  </si>
  <si>
    <t>Nov. 2027</t>
  </si>
  <si>
    <t xml:space="preserve">2. Values for 2021-22 reflect BLS revisions to STB CPI. </t>
  </si>
  <si>
    <t>2024 Population Est.</t>
  </si>
  <si>
    <t>North Highline &amp;
Renton West Hill</t>
  </si>
  <si>
    <t>Page 51</t>
  </si>
  <si>
    <t>Recording Fees</t>
  </si>
  <si>
    <t>Page 52</t>
  </si>
  <si>
    <t>Forecasts have been adjusted for the annexations listed above (Pages 3, 5, 45).</t>
  </si>
  <si>
    <t>REET data presents 0.25% of King County's 0.50% real estate tax (Page 17).</t>
  </si>
  <si>
    <t>State Shared Cannabis Excise Tax</t>
  </si>
  <si>
    <t xml:space="preserve">2. The WA state LCB levies and collects a 37% excise tax on statewide cannabis sales. </t>
  </si>
  <si>
    <t xml:space="preserve">    5% of these collections are shared with local juridictions based on population size and </t>
  </si>
  <si>
    <t>1. Includes cannabis excise taxes in account 33605 and account 33698 for prior years.</t>
  </si>
  <si>
    <t xml:space="preserve">    retail footprint. King County receives approximately 14% of the local share.</t>
  </si>
  <si>
    <t>Number of Documents</t>
  </si>
  <si>
    <t>Recorded Document Count &amp; Revenue</t>
  </si>
  <si>
    <t>Total</t>
  </si>
  <si>
    <t>LOW INCOME HSING LOCAL PRTN</t>
  </si>
  <si>
    <t>HOF ADMIN FEE 36 22 178</t>
  </si>
  <si>
    <t>Account Description</t>
  </si>
  <si>
    <t>Acct #</t>
  </si>
  <si>
    <t>Estimated Recorded Document Revenue Distributed to Certain EBS Accounts</t>
  </si>
  <si>
    <t xml:space="preserve">3. A detailed estimate of revenue by account may be found on the following page. </t>
  </si>
  <si>
    <t>Document Revenue Detail</t>
  </si>
  <si>
    <t>Cannabis Excise Tax</t>
  </si>
  <si>
    <t>$ Value of Documents</t>
  </si>
  <si>
    <t>1. Number of docs is the sum of public records, recorded maps, and marriage records.</t>
  </si>
  <si>
    <t>HOMELESS HOUSING LOCAL PRTN (43907)</t>
  </si>
  <si>
    <t>COUNTY COLLECTION FEE</t>
  </si>
  <si>
    <t>DOCUMENT PRESERVATION</t>
  </si>
  <si>
    <t>AUDITOR FILING RECORDING</t>
  </si>
  <si>
    <t>SURCHG PRESRV HIST RECORD</t>
  </si>
  <si>
    <t>HISTORICAL DOC PRESERVATION</t>
  </si>
  <si>
    <t>Q1 2027</t>
  </si>
  <si>
    <t>Q2 2027</t>
  </si>
  <si>
    <t>Q3 2027</t>
  </si>
  <si>
    <t>Q4 2027</t>
  </si>
  <si>
    <t>2. $ Value of documents is for the following accounts:</t>
  </si>
  <si>
    <t xml:space="preserve">    (31733, 33604, 34121, 34136, 43906, 43907, 43912, 44197)</t>
  </si>
  <si>
    <t>One Cent Levy</t>
  </si>
  <si>
    <t>Page 53</t>
  </si>
  <si>
    <t>Note: For additional information on the specific accounts, contact OEFA.</t>
  </si>
  <si>
    <t>Example One Cent Property Tax Forecast</t>
  </si>
  <si>
    <t>1. Values are for illustrative purposes only.</t>
  </si>
  <si>
    <t>3. Values are total levy amounts and have not been adjusted for undercollections.</t>
  </si>
  <si>
    <t>2. Values represent a one-cent countywide property tax levy based on countywide assessed</t>
  </si>
  <si>
    <t xml:space="preserve">    value only and do not include any adjustment for new construction, inflation or population.</t>
  </si>
  <si>
    <t>2. 2025 value inflated using OFM April 1 population growth rate for 2024.</t>
  </si>
  <si>
    <t>August 2024 King County Economic and Revenue Forecast</t>
  </si>
  <si>
    <t>August</t>
  </si>
  <si>
    <t>% Change from July 2024 Forecast</t>
  </si>
  <si>
    <t>$ Change from July 2024 Forecast</t>
  </si>
  <si>
    <t># Change from July 2024 Forecast</t>
  </si>
  <si>
    <t>$4,174,885,729
$3,943,966,355</t>
  </si>
  <si>
    <t>$5,227,151,176
$2,166,292,265
$7,219,343,338</t>
  </si>
  <si>
    <t>Forecast Adopted by the Forecast Council on August 28th, 2024 (KCFC 2024-05)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</si>
</sst>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d\,\ yyyy"/>
    <numFmt numFmtId="165" formatCode="&quot;$&quot;#,##0"/>
    <numFmt numFmtId="166" formatCode="&quot;$&quot;#,##0.00"/>
    <numFmt numFmtId="167" formatCode="&quot;$&quot;#,##0;\(&quot;$&quot;#,##0\)"/>
    <numFmt numFmtId="168" formatCode="&quot;$&quot;#,##0.00;\(&quot;$&quot;#,##0.00\)"/>
    <numFmt numFmtId="169" formatCode="_(* #,##0_);_(* \(#,##0\);_(* &quot;-&quot;??_);_(@_)"/>
    <numFmt numFmtId="170" formatCode="mm/dd/yy;@"/>
    <numFmt numFmtId="171" formatCode="0.0000"/>
    <numFmt numFmtId="172" formatCode="0.0%"/>
    <numFmt numFmtId="173" formatCode="_(&quot;$&quot;* #,##0_);_(&quot;$&quot;* \(#,##0\);_(&quot;$&quot;* &quot;-&quot;??_);_(@_)"/>
    <numFmt numFmtId="174" formatCode="0.000%"/>
  </numFmts>
  <fonts count="32" x14ac:knownFonts="1">
    <font>
      <sz val="10"/>
      <name val="Verdana"/>
    </font>
    <font>
      <sz val="11"/>
      <color theme="1"/>
      <name val="Calibri"/>
      <family val="2"/>
      <scheme val="minor"/>
    </font>
    <font>
      <sz val="16"/>
      <name val="Arial Narrow"/>
      <family val="2"/>
    </font>
    <font>
      <sz val="18"/>
      <name val="Arial Narrow"/>
      <family val="2"/>
    </font>
    <font>
      <sz val="8"/>
      <name val="Verdana"/>
      <family val="2"/>
    </font>
    <font>
      <sz val="10"/>
      <name val="Arial Narrow"/>
      <family val="2"/>
    </font>
    <font>
      <b/>
      <sz val="16"/>
      <name val="Arial Narrow"/>
      <family val="2"/>
    </font>
    <font>
      <sz val="11"/>
      <name val="Arial Narrow"/>
      <family val="2"/>
    </font>
    <font>
      <sz val="18"/>
      <name val="Verdana"/>
      <family val="2"/>
    </font>
    <font>
      <b/>
      <sz val="11"/>
      <name val="Arial Narrow"/>
      <family val="2"/>
    </font>
    <font>
      <sz val="14"/>
      <name val="Arial Narrow"/>
      <family val="2"/>
    </font>
    <font>
      <sz val="18"/>
      <name val="Arial Narrow"/>
      <family val="2"/>
    </font>
    <font>
      <u/>
      <sz val="14"/>
      <name val="Arial Narrow"/>
      <family val="2"/>
    </font>
    <font>
      <sz val="14"/>
      <name val="Arial Narrow"/>
      <family val="2"/>
    </font>
    <font>
      <u/>
      <sz val="11"/>
      <name val="Arial Narrow"/>
      <family val="2"/>
    </font>
    <font>
      <sz val="14"/>
      <name val="Arial Narrow"/>
      <family val="2"/>
    </font>
    <font>
      <sz val="10"/>
      <name val="Verdana"/>
      <family val="2"/>
    </font>
    <font>
      <b/>
      <sz val="14"/>
      <name val="Arial Narrow"/>
      <family val="2"/>
    </font>
    <font>
      <sz val="14"/>
      <name val="Arial Narrow"/>
      <family val="2"/>
    </font>
    <font>
      <sz val="16"/>
      <name val="Arial Narrow"/>
      <family val="2"/>
    </font>
    <font>
      <sz val="14"/>
      <color indexed="55"/>
      <name val="Arial Narrow"/>
      <family val="2"/>
    </font>
    <font>
      <sz val="10"/>
      <name val="Verdana"/>
      <family val="2"/>
    </font>
    <font>
      <sz val="16"/>
      <name val="Verdana"/>
      <family val="2"/>
    </font>
    <font>
      <u/>
      <sz val="10"/>
      <color theme="10"/>
      <name val="Verdana"/>
      <family val="2"/>
    </font>
    <font>
      <b/>
      <sz val="18"/>
      <name val="Arial Narrow"/>
      <family val="2"/>
    </font>
    <font>
      <sz val="8"/>
      <name val="Verdana"/>
      <family val="2"/>
    </font>
    <font>
      <b/>
      <sz val="13"/>
      <name val="Arial Narrow"/>
      <family val="2"/>
    </font>
    <font>
      <sz val="11"/>
      <name val="Calibri"/>
      <family val="2"/>
    </font>
    <font>
      <sz val="10"/>
      <name val="Verdana"/>
      <family val="2"/>
    </font>
    <font>
      <sz val="10"/>
      <name val="Verdana"/>
      <family val="2"/>
    </font>
    <font>
      <sz val="14"/>
      <color theme="0"/>
      <name val="Arial Narrow"/>
      <family val="2"/>
    </font>
    <font>
      <sz val="2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3">
    <xf numFmtId="0" fontId="0" fillId="0" borderId="0"/>
    <xf numFmtId="43" fontId="21" fillId="0" borderId="0" applyFont="0" applyFill="0" applyBorder="0" applyAlignment="0" applyProtection="0"/>
    <xf numFmtId="0" fontId="1" fillId="0" borderId="0"/>
    <xf numFmtId="0" fontId="16" fillId="0" borderId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" fillId="0" borderId="0"/>
    <xf numFmtId="0" fontId="16" fillId="0" borderId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3" fillId="0" borderId="0" applyNumberFormat="0" applyFill="0" applyBorder="0" applyAlignment="0" applyProtection="0"/>
    <xf numFmtId="9" fontId="28" fillId="0" borderId="0" applyFont="0" applyFill="0" applyBorder="0" applyAlignment="0" applyProtection="0"/>
    <xf numFmtId="44" fontId="29" fillId="0" borderId="0" applyFont="0" applyFill="0" applyBorder="0" applyAlignment="0" applyProtection="0"/>
  </cellStyleXfs>
  <cellXfs count="281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10" fontId="2" fillId="2" borderId="0" xfId="0" applyNumberFormat="1" applyFont="1" applyFill="1" applyBorder="1" applyAlignment="1">
      <alignment horizontal="center" vertical="center"/>
    </xf>
    <xf numFmtId="3" fontId="5" fillId="2" borderId="0" xfId="0" applyNumberFormat="1" applyFont="1" applyFill="1" applyBorder="1" applyAlignment="1"/>
    <xf numFmtId="10" fontId="5" fillId="2" borderId="0" xfId="0" applyNumberFormat="1" applyFont="1" applyFill="1" applyBorder="1" applyAlignment="1"/>
    <xf numFmtId="0" fontId="5" fillId="2" borderId="0" xfId="0" applyFont="1" applyFill="1" applyBorder="1" applyAlignment="1"/>
    <xf numFmtId="0" fontId="5" fillId="2" borderId="0" xfId="0" applyFont="1" applyFill="1" applyBorder="1"/>
    <xf numFmtId="0" fontId="2" fillId="2" borderId="0" xfId="0" applyFont="1" applyFill="1" applyBorder="1" applyAlignment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0" fillId="2" borderId="0" xfId="0" applyFill="1" applyAlignment="1"/>
    <xf numFmtId="0" fontId="7" fillId="2" borderId="0" xfId="0" applyFont="1" applyFill="1"/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9" fillId="2" borderId="0" xfId="0" applyFont="1" applyFill="1"/>
    <xf numFmtId="0" fontId="3" fillId="2" borderId="5" xfId="0" applyFont="1" applyFill="1" applyBorder="1" applyAlignment="1">
      <alignment horizontal="center" vertical="center"/>
    </xf>
    <xf numFmtId="0" fontId="2" fillId="2" borderId="0" xfId="0" applyFont="1" applyFill="1" applyAlignment="1"/>
    <xf numFmtId="0" fontId="6" fillId="2" borderId="0" xfId="0" applyFont="1" applyFill="1" applyBorder="1"/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wrapText="1"/>
    </xf>
    <xf numFmtId="3" fontId="10" fillId="2" borderId="0" xfId="0" applyNumberFormat="1" applyFont="1" applyFill="1" applyBorder="1" applyAlignment="1"/>
    <xf numFmtId="0" fontId="11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4" fillId="2" borderId="0" xfId="0" applyFont="1" applyFill="1"/>
    <xf numFmtId="0" fontId="2" fillId="2" borderId="0" xfId="0" applyFont="1" applyFill="1" applyAlignment="1">
      <alignment horizontal="center"/>
    </xf>
    <xf numFmtId="0" fontId="10" fillId="2" borderId="0" xfId="0" applyFont="1" applyFill="1" applyAlignment="1"/>
    <xf numFmtId="0" fontId="10" fillId="2" borderId="0" xfId="0" applyFont="1" applyFill="1" applyAlignment="1">
      <alignment vertical="center"/>
    </xf>
    <xf numFmtId="3" fontId="2" fillId="2" borderId="0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vertical="center"/>
    </xf>
    <xf numFmtId="0" fontId="11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/>
    </xf>
    <xf numFmtId="165" fontId="18" fillId="2" borderId="4" xfId="0" applyNumberFormat="1" applyFont="1" applyFill="1" applyBorder="1" applyAlignment="1">
      <alignment horizontal="center" vertical="center"/>
    </xf>
    <xf numFmtId="10" fontId="18" fillId="2" borderId="6" xfId="0" applyNumberFormat="1" applyFont="1" applyFill="1" applyBorder="1" applyAlignment="1">
      <alignment horizontal="center" vertical="center"/>
    </xf>
    <xf numFmtId="10" fontId="18" fillId="2" borderId="4" xfId="0" applyNumberFormat="1" applyFont="1" applyFill="1" applyBorder="1" applyAlignment="1">
      <alignment horizontal="center" vertical="center"/>
    </xf>
    <xf numFmtId="167" fontId="18" fillId="2" borderId="10" xfId="0" applyNumberFormat="1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165" fontId="18" fillId="2" borderId="5" xfId="0" applyNumberFormat="1" applyFont="1" applyFill="1" applyBorder="1" applyAlignment="1">
      <alignment horizontal="center" vertical="center"/>
    </xf>
    <xf numFmtId="10" fontId="18" fillId="2" borderId="0" xfId="0" applyNumberFormat="1" applyFont="1" applyFill="1" applyBorder="1" applyAlignment="1">
      <alignment horizontal="center" vertical="center"/>
    </xf>
    <xf numFmtId="10" fontId="18" fillId="2" borderId="7" xfId="0" applyNumberFormat="1" applyFont="1" applyFill="1" applyBorder="1" applyAlignment="1">
      <alignment horizontal="center" vertical="center"/>
    </xf>
    <xf numFmtId="167" fontId="18" fillId="2" borderId="7" xfId="0" applyNumberFormat="1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165" fontId="18" fillId="2" borderId="9" xfId="0" applyNumberFormat="1" applyFont="1" applyFill="1" applyBorder="1" applyAlignment="1">
      <alignment horizontal="center" vertical="center"/>
    </xf>
    <xf numFmtId="10" fontId="18" fillId="2" borderId="8" xfId="0" applyNumberFormat="1" applyFont="1" applyFill="1" applyBorder="1" applyAlignment="1">
      <alignment horizontal="center" vertical="center"/>
    </xf>
    <xf numFmtId="10" fontId="18" fillId="2" borderId="10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0" xfId="0" applyFont="1" applyFill="1" applyAlignment="1"/>
    <xf numFmtId="0" fontId="18" fillId="2" borderId="0" xfId="0" applyFont="1" applyFill="1" applyAlignment="1">
      <alignment vertical="center"/>
    </xf>
    <xf numFmtId="10" fontId="18" fillId="2" borderId="11" xfId="0" applyNumberFormat="1" applyFont="1" applyFill="1" applyBorder="1" applyAlignment="1">
      <alignment horizontal="center" vertical="center"/>
    </xf>
    <xf numFmtId="10" fontId="18" fillId="2" borderId="5" xfId="0" applyNumberFormat="1" applyFont="1" applyFill="1" applyBorder="1" applyAlignment="1">
      <alignment horizontal="center" vertical="center"/>
    </xf>
    <xf numFmtId="10" fontId="18" fillId="2" borderId="9" xfId="0" applyNumberFormat="1" applyFont="1" applyFill="1" applyBorder="1" applyAlignment="1">
      <alignment horizontal="center" vertical="center"/>
    </xf>
    <xf numFmtId="0" fontId="18" fillId="2" borderId="0" xfId="0" applyFont="1" applyFill="1" applyBorder="1" applyAlignment="1"/>
    <xf numFmtId="0" fontId="18" fillId="2" borderId="2" xfId="0" applyFont="1" applyFill="1" applyBorder="1" applyAlignment="1">
      <alignment horizontal="center" vertical="center"/>
    </xf>
    <xf numFmtId="0" fontId="18" fillId="2" borderId="0" xfId="0" applyFont="1" applyFill="1"/>
    <xf numFmtId="166" fontId="18" fillId="2" borderId="4" xfId="0" applyNumberFormat="1" applyFont="1" applyFill="1" applyBorder="1" applyAlignment="1">
      <alignment horizontal="center" vertical="center"/>
    </xf>
    <xf numFmtId="166" fontId="18" fillId="2" borderId="5" xfId="0" applyNumberFormat="1" applyFont="1" applyFill="1" applyBorder="1" applyAlignment="1">
      <alignment horizontal="center" vertical="center"/>
    </xf>
    <xf numFmtId="168" fontId="18" fillId="2" borderId="7" xfId="0" applyNumberFormat="1" applyFont="1" applyFill="1" applyBorder="1" applyAlignment="1">
      <alignment horizontal="center"/>
    </xf>
    <xf numFmtId="10" fontId="20" fillId="2" borderId="5" xfId="0" applyNumberFormat="1" applyFont="1" applyFill="1" applyBorder="1" applyAlignment="1">
      <alignment horizontal="center" vertical="center"/>
    </xf>
    <xf numFmtId="10" fontId="20" fillId="2" borderId="7" xfId="0" applyNumberFormat="1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166" fontId="18" fillId="2" borderId="9" xfId="0" applyNumberFormat="1" applyFont="1" applyFill="1" applyBorder="1" applyAlignment="1">
      <alignment horizontal="center" vertical="center"/>
    </xf>
    <xf numFmtId="165" fontId="18" fillId="2" borderId="11" xfId="0" applyNumberFormat="1" applyFont="1" applyFill="1" applyBorder="1" applyAlignment="1">
      <alignment horizontal="center" vertical="center"/>
    </xf>
    <xf numFmtId="165" fontId="18" fillId="2" borderId="7" xfId="0" applyNumberFormat="1" applyFont="1" applyFill="1" applyBorder="1" applyAlignment="1">
      <alignment horizontal="center" vertical="center"/>
    </xf>
    <xf numFmtId="0" fontId="19" fillId="2" borderId="0" xfId="0" applyFont="1" applyFill="1" applyBorder="1" applyAlignment="1"/>
    <xf numFmtId="167" fontId="18" fillId="2" borderId="0" xfId="0" applyNumberFormat="1" applyFont="1" applyFill="1" applyBorder="1" applyAlignment="1">
      <alignment horizontal="center" vertical="center"/>
    </xf>
    <xf numFmtId="0" fontId="10" fillId="2" borderId="0" xfId="0" quotePrefix="1" applyFont="1" applyFill="1" applyAlignment="1">
      <alignment vertical="center"/>
    </xf>
    <xf numFmtId="0" fontId="17" fillId="2" borderId="0" xfId="0" applyFont="1" applyFill="1"/>
    <xf numFmtId="10" fontId="10" fillId="2" borderId="6" xfId="0" applyNumberFormat="1" applyFont="1" applyFill="1" applyBorder="1" applyAlignment="1">
      <alignment horizontal="center" vertical="center"/>
    </xf>
    <xf numFmtId="10" fontId="10" fillId="2" borderId="7" xfId="0" applyNumberFormat="1" applyFont="1" applyFill="1" applyBorder="1" applyAlignment="1">
      <alignment horizontal="center" vertical="center"/>
    </xf>
    <xf numFmtId="167" fontId="10" fillId="2" borderId="7" xfId="0" applyNumberFormat="1" applyFont="1" applyFill="1" applyBorder="1" applyAlignment="1">
      <alignment horizontal="center" vertical="center"/>
    </xf>
    <xf numFmtId="167" fontId="18" fillId="2" borderId="11" xfId="0" applyNumberFormat="1" applyFont="1" applyFill="1" applyBorder="1" applyAlignment="1">
      <alignment horizontal="center" vertical="center"/>
    </xf>
    <xf numFmtId="10" fontId="10" fillId="2" borderId="4" xfId="0" applyNumberFormat="1" applyFont="1" applyFill="1" applyBorder="1" applyAlignment="1">
      <alignment horizontal="center" vertical="center"/>
    </xf>
    <xf numFmtId="0" fontId="0" fillId="0" borderId="0" xfId="0" applyAlignment="1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0" fontId="10" fillId="2" borderId="10" xfId="0" applyNumberFormat="1" applyFont="1" applyFill="1" applyBorder="1" applyAlignment="1">
      <alignment horizontal="center" vertical="center"/>
    </xf>
    <xf numFmtId="8" fontId="18" fillId="2" borderId="0" xfId="0" applyNumberFormat="1" applyFont="1" applyFill="1"/>
    <xf numFmtId="10" fontId="10" fillId="2" borderId="11" xfId="0" applyNumberFormat="1" applyFont="1" applyFill="1" applyBorder="1" applyAlignment="1">
      <alignment horizontal="center" vertical="center"/>
    </xf>
    <xf numFmtId="165" fontId="10" fillId="2" borderId="5" xfId="0" applyNumberFormat="1" applyFont="1" applyFill="1" applyBorder="1" applyAlignment="1">
      <alignment horizontal="center" vertical="center"/>
    </xf>
    <xf numFmtId="10" fontId="10" fillId="2" borderId="5" xfId="0" applyNumberFormat="1" applyFont="1" applyFill="1" applyBorder="1" applyAlignment="1">
      <alignment horizontal="center" vertical="center"/>
    </xf>
    <xf numFmtId="0" fontId="10" fillId="2" borderId="0" xfId="0" quotePrefix="1" applyFont="1" applyFill="1" applyAlignment="1"/>
    <xf numFmtId="10" fontId="18" fillId="2" borderId="0" xfId="0" applyNumberFormat="1" applyFont="1" applyFill="1" applyBorder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/>
    <xf numFmtId="0" fontId="2" fillId="2" borderId="0" xfId="0" applyFont="1" applyFill="1" applyAlignment="1"/>
    <xf numFmtId="0" fontId="5" fillId="3" borderId="0" xfId="0" applyFont="1" applyFill="1" applyBorder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/>
    <xf numFmtId="165" fontId="18" fillId="2" borderId="0" xfId="0" applyNumberFormat="1" applyFont="1" applyFill="1" applyBorder="1" applyAlignment="1">
      <alignment horizontal="center" vertical="center"/>
    </xf>
    <xf numFmtId="166" fontId="18" fillId="2" borderId="0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/>
    <xf numFmtId="0" fontId="2" fillId="2" borderId="0" xfId="0" applyFont="1" applyFill="1" applyAlignment="1"/>
    <xf numFmtId="168" fontId="18" fillId="2" borderId="10" xfId="0" applyNumberFormat="1" applyFont="1" applyFill="1" applyBorder="1" applyAlignment="1">
      <alignment horizontal="center"/>
    </xf>
    <xf numFmtId="166" fontId="10" fillId="2" borderId="5" xfId="0" applyNumberFormat="1" applyFont="1" applyFill="1" applyBorder="1" applyAlignment="1">
      <alignment horizontal="center" vertical="center"/>
    </xf>
    <xf numFmtId="167" fontId="10" fillId="2" borderId="10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165" fontId="10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/>
    <xf numFmtId="0" fontId="2" fillId="2" borderId="0" xfId="0" applyFont="1" applyFill="1" applyAlignment="1"/>
    <xf numFmtId="10" fontId="10" fillId="2" borderId="0" xfId="0" applyNumberFormat="1" applyFont="1" applyFill="1" applyBorder="1" applyAlignment="1">
      <alignment horizontal="center" vertical="center"/>
    </xf>
    <xf numFmtId="167" fontId="10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3" fontId="13" fillId="2" borderId="0" xfId="0" applyNumberFormat="1" applyFont="1" applyFill="1" applyBorder="1" applyAlignment="1">
      <alignment vertical="center"/>
    </xf>
    <xf numFmtId="3" fontId="10" fillId="2" borderId="0" xfId="0" applyNumberFormat="1" applyFont="1" applyFill="1" applyBorder="1" applyAlignment="1">
      <alignment vertical="center"/>
    </xf>
    <xf numFmtId="3" fontId="5" fillId="2" borderId="0" xfId="0" applyNumberFormat="1" applyFont="1" applyFill="1" applyBorder="1" applyAlignment="1">
      <alignment vertical="center"/>
    </xf>
    <xf numFmtId="3" fontId="18" fillId="2" borderId="0" xfId="0" applyNumberFormat="1" applyFont="1" applyFill="1" applyBorder="1" applyAlignment="1">
      <alignment vertical="center"/>
    </xf>
    <xf numFmtId="3" fontId="10" fillId="2" borderId="0" xfId="0" quotePrefix="1" applyNumberFormat="1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/>
    <xf numFmtId="10" fontId="18" fillId="2" borderId="0" xfId="0" applyNumberFormat="1" applyFont="1" applyFill="1"/>
    <xf numFmtId="169" fontId="18" fillId="2" borderId="0" xfId="1" applyNumberFormat="1" applyFont="1" applyFill="1" applyAlignment="1"/>
    <xf numFmtId="169" fontId="2" fillId="2" borderId="0" xfId="1" applyNumberFormat="1" applyFont="1" applyFill="1" applyAlignment="1"/>
    <xf numFmtId="165" fontId="18" fillId="2" borderId="0" xfId="0" applyNumberFormat="1" applyFont="1" applyFill="1" applyAlignment="1"/>
    <xf numFmtId="0" fontId="2" fillId="2" borderId="0" xfId="0" applyFont="1" applyFill="1" applyAlignment="1"/>
    <xf numFmtId="0" fontId="2" fillId="0" borderId="0" xfId="10" applyFont="1"/>
    <xf numFmtId="0" fontId="2" fillId="2" borderId="0" xfId="10" applyFont="1" applyFill="1" applyBorder="1" applyAlignment="1"/>
    <xf numFmtId="0" fontId="2" fillId="2" borderId="0" xfId="10" applyFont="1" applyFill="1" applyBorder="1"/>
    <xf numFmtId="0" fontId="2" fillId="2" borderId="0" xfId="10" applyFont="1" applyFill="1"/>
    <xf numFmtId="0" fontId="2" fillId="3" borderId="0" xfId="10" applyFont="1" applyFill="1" applyBorder="1" applyAlignment="1"/>
    <xf numFmtId="0" fontId="2" fillId="2" borderId="0" xfId="0" applyFont="1" applyFill="1" applyAlignment="1"/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Border="1"/>
    <xf numFmtId="0" fontId="2" fillId="3" borderId="0" xfId="0" applyFont="1" applyFill="1" applyAlignment="1"/>
    <xf numFmtId="166" fontId="10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/>
    <xf numFmtId="0" fontId="2" fillId="2" borderId="0" xfId="0" applyFont="1" applyFill="1" applyBorder="1" applyAlignment="1">
      <alignment wrapText="1"/>
    </xf>
    <xf numFmtId="165" fontId="10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18" fillId="2" borderId="0" xfId="0" applyFont="1" applyFill="1" applyBorder="1" applyAlignment="1">
      <alignment horizontal="left" vertical="center"/>
    </xf>
    <xf numFmtId="0" fontId="17" fillId="2" borderId="0" xfId="0" applyFont="1" applyFill="1" applyBorder="1" applyAlignment="1">
      <alignment vertical="center"/>
    </xf>
    <xf numFmtId="0" fontId="17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/>
    </xf>
    <xf numFmtId="0" fontId="2" fillId="2" borderId="0" xfId="0" applyFont="1" applyFill="1" applyAlignment="1"/>
    <xf numFmtId="165" fontId="10" fillId="2" borderId="7" xfId="0" applyNumberFormat="1" applyFont="1" applyFill="1" applyBorder="1" applyAlignment="1">
      <alignment horizontal="center" vertical="center"/>
    </xf>
    <xf numFmtId="0" fontId="2" fillId="2" borderId="0" xfId="0" applyFont="1" applyFill="1" applyAlignment="1"/>
    <xf numFmtId="10" fontId="18" fillId="2" borderId="0" xfId="0" applyNumberFormat="1" applyFont="1" applyFill="1" applyBorder="1" applyAlignment="1">
      <alignment horizontal="center"/>
    </xf>
    <xf numFmtId="168" fontId="18" fillId="2" borderId="0" xfId="0" applyNumberFormat="1" applyFont="1" applyFill="1" applyBorder="1" applyAlignment="1">
      <alignment horizontal="center"/>
    </xf>
    <xf numFmtId="166" fontId="10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/>
    <xf numFmtId="10" fontId="10" fillId="2" borderId="1" xfId="0" applyNumberFormat="1" applyFont="1" applyFill="1" applyBorder="1" applyAlignment="1">
      <alignment horizontal="center" vertical="center"/>
    </xf>
    <xf numFmtId="166" fontId="10" fillId="2" borderId="0" xfId="0" quotePrefix="1" applyNumberFormat="1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2" fillId="3" borderId="0" xfId="10" applyFont="1" applyFill="1"/>
    <xf numFmtId="0" fontId="2" fillId="2" borderId="0" xfId="0" applyFont="1" applyFill="1" applyAlignment="1"/>
    <xf numFmtId="0" fontId="2" fillId="2" borderId="0" xfId="0" applyFont="1" applyFill="1" applyAlignment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/>
    <xf numFmtId="3" fontId="18" fillId="2" borderId="4" xfId="1" applyNumberFormat="1" applyFont="1" applyFill="1" applyBorder="1" applyAlignment="1">
      <alignment horizontal="center" vertical="center"/>
    </xf>
    <xf numFmtId="3" fontId="18" fillId="2" borderId="5" xfId="1" applyNumberFormat="1" applyFont="1" applyFill="1" applyBorder="1" applyAlignment="1">
      <alignment horizontal="center" vertical="center"/>
    </xf>
    <xf numFmtId="10" fontId="10" fillId="2" borderId="7" xfId="0" applyNumberFormat="1" applyFont="1" applyFill="1" applyBorder="1" applyAlignment="1">
      <alignment horizontal="center"/>
    </xf>
    <xf numFmtId="10" fontId="10" fillId="2" borderId="10" xfId="0" applyNumberFormat="1" applyFont="1" applyFill="1" applyBorder="1" applyAlignment="1">
      <alignment horizontal="center"/>
    </xf>
    <xf numFmtId="10" fontId="18" fillId="2" borderId="5" xfId="0" applyNumberFormat="1" applyFont="1" applyFill="1" applyBorder="1" applyAlignment="1">
      <alignment horizontal="center"/>
    </xf>
    <xf numFmtId="10" fontId="18" fillId="2" borderId="4" xfId="0" applyNumberFormat="1" applyFont="1" applyFill="1" applyBorder="1" applyAlignment="1">
      <alignment horizontal="center"/>
    </xf>
    <xf numFmtId="170" fontId="18" fillId="2" borderId="13" xfId="0" applyNumberFormat="1" applyFont="1" applyFill="1" applyBorder="1" applyAlignment="1">
      <alignment horizontal="center" vertical="center"/>
    </xf>
    <xf numFmtId="165" fontId="18" fillId="2" borderId="10" xfId="0" applyNumberFormat="1" applyFont="1" applyFill="1" applyBorder="1" applyAlignment="1">
      <alignment horizontal="center" vertical="center"/>
    </xf>
    <xf numFmtId="167" fontId="10" fillId="2" borderId="7" xfId="0" applyNumberFormat="1" applyFont="1" applyFill="1" applyBorder="1" applyAlignment="1">
      <alignment horizontal="center"/>
    </xf>
    <xf numFmtId="167" fontId="10" fillId="2" borderId="10" xfId="0" applyNumberFormat="1" applyFont="1" applyFill="1" applyBorder="1" applyAlignment="1">
      <alignment horizontal="center"/>
    </xf>
    <xf numFmtId="171" fontId="18" fillId="2" borderId="5" xfId="0" applyNumberFormat="1" applyFont="1" applyFill="1" applyBorder="1" applyAlignment="1">
      <alignment horizontal="center" vertical="center"/>
    </xf>
    <xf numFmtId="171" fontId="18" fillId="2" borderId="9" xfId="0" applyNumberFormat="1" applyFont="1" applyFill="1" applyBorder="1" applyAlignment="1">
      <alignment horizontal="center" vertical="center"/>
    </xf>
    <xf numFmtId="43" fontId="2" fillId="2" borderId="0" xfId="1" applyFont="1" applyFill="1" applyAlignment="1"/>
    <xf numFmtId="0" fontId="27" fillId="0" borderId="0" xfId="0" applyFont="1"/>
    <xf numFmtId="172" fontId="18" fillId="2" borderId="0" xfId="11" applyNumberFormat="1" applyFont="1" applyFill="1" applyAlignment="1"/>
    <xf numFmtId="3" fontId="18" fillId="2" borderId="9" xfId="1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7" fillId="0" borderId="0" xfId="0" applyFont="1" applyAlignment="1">
      <alignment vertical="center"/>
    </xf>
    <xf numFmtId="167" fontId="10" fillId="2" borderId="11" xfId="0" applyNumberFormat="1" applyFont="1" applyFill="1" applyBorder="1" applyAlignment="1">
      <alignment horizontal="center" vertical="center"/>
    </xf>
    <xf numFmtId="165" fontId="10" fillId="2" borderId="11" xfId="0" applyNumberFormat="1" applyFont="1" applyFill="1" applyBorder="1" applyAlignment="1">
      <alignment horizontal="center" vertical="center"/>
    </xf>
    <xf numFmtId="166" fontId="18" fillId="2" borderId="0" xfId="0" applyNumberFormat="1" applyFont="1" applyFill="1" applyAlignment="1"/>
    <xf numFmtId="166" fontId="2" fillId="2" borderId="0" xfId="0" applyNumberFormat="1" applyFont="1" applyFill="1" applyAlignment="1"/>
    <xf numFmtId="166" fontId="10" fillId="2" borderId="0" xfId="0" applyNumberFormat="1" applyFont="1" applyFill="1" applyBorder="1" applyAlignment="1">
      <alignment horizontal="left" vertical="center" wrapText="1"/>
    </xf>
    <xf numFmtId="173" fontId="18" fillId="2" borderId="0" xfId="12" applyNumberFormat="1" applyFont="1" applyFill="1" applyAlignment="1"/>
    <xf numFmtId="165" fontId="10" fillId="2" borderId="5" xfId="0" applyNumberFormat="1" applyFont="1" applyFill="1" applyBorder="1" applyAlignment="1">
      <alignment horizontal="center" vertical="center" wrapText="1"/>
    </xf>
    <xf numFmtId="0" fontId="2" fillId="4" borderId="0" xfId="0" applyFont="1" applyFill="1" applyBorder="1"/>
    <xf numFmtId="169" fontId="2" fillId="2" borderId="0" xfId="1" applyNumberFormat="1" applyFont="1" applyFill="1" applyAlignment="1">
      <alignment wrapText="1"/>
    </xf>
    <xf numFmtId="0" fontId="2" fillId="2" borderId="0" xfId="0" applyFont="1" applyFill="1" applyAlignment="1">
      <alignment horizontal="center" vertical="center"/>
    </xf>
    <xf numFmtId="10" fontId="10" fillId="2" borderId="15" xfId="0" applyNumberFormat="1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165" fontId="18" fillId="2" borderId="15" xfId="0" applyNumberFormat="1" applyFont="1" applyFill="1" applyBorder="1" applyAlignment="1">
      <alignment horizontal="center" vertical="center"/>
    </xf>
    <xf numFmtId="0" fontId="18" fillId="2" borderId="16" xfId="0" applyFont="1" applyFill="1" applyBorder="1" applyAlignment="1">
      <alignment horizontal="center" vertical="center"/>
    </xf>
    <xf numFmtId="166" fontId="18" fillId="2" borderId="17" xfId="0" applyNumberFormat="1" applyFont="1" applyFill="1" applyBorder="1" applyAlignment="1">
      <alignment horizontal="center" vertical="center"/>
    </xf>
    <xf numFmtId="166" fontId="10" fillId="2" borderId="16" xfId="0" applyNumberFormat="1" applyFont="1" applyFill="1" applyBorder="1" applyAlignment="1">
      <alignment horizontal="left" vertical="center" wrapText="1"/>
    </xf>
    <xf numFmtId="0" fontId="2" fillId="2" borderId="18" xfId="0" applyFont="1" applyFill="1" applyBorder="1" applyAlignment="1"/>
    <xf numFmtId="165" fontId="10" fillId="2" borderId="17" xfId="0" applyNumberFormat="1" applyFont="1" applyFill="1" applyBorder="1" applyAlignment="1">
      <alignment horizontal="center" vertical="center" wrapText="1"/>
    </xf>
    <xf numFmtId="10" fontId="18" fillId="2" borderId="9" xfId="0" applyNumberFormat="1" applyFont="1" applyFill="1" applyBorder="1" applyAlignment="1">
      <alignment horizontal="center"/>
    </xf>
    <xf numFmtId="168" fontId="18" fillId="2" borderId="1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left" vertical="center"/>
    </xf>
    <xf numFmtId="37" fontId="18" fillId="2" borderId="0" xfId="0" applyNumberFormat="1" applyFont="1" applyFill="1" applyBorder="1" applyAlignment="1"/>
    <xf numFmtId="0" fontId="10" fillId="2" borderId="0" xfId="0" applyFont="1" applyFill="1"/>
    <xf numFmtId="0" fontId="27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10" fontId="18" fillId="2" borderId="0" xfId="11" applyNumberFormat="1" applyFont="1" applyFill="1"/>
    <xf numFmtId="0" fontId="10" fillId="2" borderId="2" xfId="0" applyFont="1" applyFill="1" applyBorder="1" applyAlignment="1">
      <alignment horizontal="center" vertical="center"/>
    </xf>
    <xf numFmtId="17" fontId="10" fillId="2" borderId="3" xfId="0" applyNumberFormat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 vertical="center"/>
    </xf>
    <xf numFmtId="174" fontId="18" fillId="2" borderId="0" xfId="0" applyNumberFormat="1" applyFont="1" applyFill="1"/>
    <xf numFmtId="0" fontId="2" fillId="2" borderId="0" xfId="0" applyFont="1" applyFill="1" applyAlignment="1">
      <alignment horizontal="center" vertical="center"/>
    </xf>
    <xf numFmtId="10" fontId="10" fillId="2" borderId="14" xfId="0" applyNumberFormat="1" applyFont="1" applyFill="1" applyBorder="1" applyAlignment="1">
      <alignment horizontal="center" vertical="center"/>
    </xf>
    <xf numFmtId="167" fontId="10" fillId="2" borderId="14" xfId="0" applyNumberFormat="1" applyFont="1" applyFill="1" applyBorder="1" applyAlignment="1">
      <alignment horizontal="center" vertical="center"/>
    </xf>
    <xf numFmtId="3" fontId="10" fillId="2" borderId="0" xfId="0" applyNumberFormat="1" applyFont="1" applyFill="1" applyAlignment="1">
      <alignment vertical="center"/>
    </xf>
    <xf numFmtId="10" fontId="10" fillId="2" borderId="11" xfId="0" applyNumberFormat="1" applyFont="1" applyFill="1" applyBorder="1" applyAlignment="1">
      <alignment horizontal="center"/>
    </xf>
    <xf numFmtId="167" fontId="10" fillId="2" borderId="11" xfId="0" applyNumberFormat="1" applyFont="1" applyFill="1" applyBorder="1" applyAlignment="1">
      <alignment horizontal="center"/>
    </xf>
    <xf numFmtId="166" fontId="10" fillId="2" borderId="4" xfId="0" applyNumberFormat="1" applyFont="1" applyFill="1" applyBorder="1" applyAlignment="1">
      <alignment horizontal="center" vertical="center"/>
    </xf>
    <xf numFmtId="3" fontId="10" fillId="2" borderId="7" xfId="0" applyNumberFormat="1" applyFont="1" applyFill="1" applyBorder="1" applyAlignment="1">
      <alignment horizontal="center" vertical="center"/>
    </xf>
    <xf numFmtId="10" fontId="10" fillId="2" borderId="9" xfId="0" applyNumberFormat="1" applyFont="1" applyFill="1" applyBorder="1" applyAlignment="1">
      <alignment horizontal="center" vertical="center"/>
    </xf>
    <xf numFmtId="166" fontId="10" fillId="2" borderId="8" xfId="0" applyNumberFormat="1" applyFont="1" applyFill="1" applyBorder="1" applyAlignment="1">
      <alignment horizontal="left" vertical="center"/>
    </xf>
    <xf numFmtId="166" fontId="10" fillId="2" borderId="1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10" applyFont="1" applyFill="1"/>
    <xf numFmtId="165" fontId="2" fillId="2" borderId="0" xfId="0" applyNumberFormat="1" applyFont="1" applyFill="1" applyAlignment="1"/>
    <xf numFmtId="0" fontId="18" fillId="2" borderId="22" xfId="0" applyFont="1" applyFill="1" applyBorder="1" applyAlignment="1">
      <alignment horizontal="center" vertical="center"/>
    </xf>
    <xf numFmtId="166" fontId="18" fillId="2" borderId="23" xfId="0" applyNumberFormat="1" applyFont="1" applyFill="1" applyBorder="1" applyAlignment="1">
      <alignment horizontal="center" vertical="center"/>
    </xf>
    <xf numFmtId="166" fontId="10" fillId="2" borderId="22" xfId="0" applyNumberFormat="1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center" wrapText="1"/>
    </xf>
    <xf numFmtId="0" fontId="10" fillId="2" borderId="13" xfId="0" applyFont="1" applyFill="1" applyBorder="1" applyAlignment="1">
      <alignment horizontal="left" vertical="center"/>
    </xf>
    <xf numFmtId="37" fontId="18" fillId="2" borderId="13" xfId="1" applyNumberFormat="1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171" fontId="18" fillId="2" borderId="0" xfId="0" applyNumberFormat="1" applyFont="1" applyFill="1" applyAlignment="1"/>
    <xf numFmtId="165" fontId="10" fillId="2" borderId="23" xfId="0" applyNumberFormat="1" applyFont="1" applyFill="1" applyBorder="1" applyAlignment="1">
      <alignment horizontal="center" wrapText="1"/>
    </xf>
    <xf numFmtId="165" fontId="10" fillId="2" borderId="24" xfId="0" applyNumberFormat="1" applyFont="1" applyFill="1" applyBorder="1" applyAlignment="1">
      <alignment horizontal="center" vertical="center"/>
    </xf>
    <xf numFmtId="10" fontId="18" fillId="2" borderId="12" xfId="0" applyNumberFormat="1" applyFont="1" applyFill="1" applyBorder="1" applyAlignment="1">
      <alignment horizontal="center" vertical="center"/>
    </xf>
    <xf numFmtId="3" fontId="10" fillId="2" borderId="10" xfId="0" applyNumberFormat="1" applyFont="1" applyFill="1" applyBorder="1" applyAlignment="1">
      <alignment horizontal="center" vertical="center"/>
    </xf>
    <xf numFmtId="3" fontId="10" fillId="2" borderId="1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6" fontId="10" fillId="2" borderId="5" xfId="12" applyNumberFormat="1" applyFont="1" applyFill="1" applyBorder="1" applyAlignment="1">
      <alignment horizontal="center" vertical="center"/>
    </xf>
    <xf numFmtId="166" fontId="10" fillId="2" borderId="15" xfId="0" applyNumberFormat="1" applyFont="1" applyFill="1" applyBorder="1" applyAlignment="1">
      <alignment horizontal="center" vertical="center"/>
    </xf>
    <xf numFmtId="10" fontId="18" fillId="2" borderId="15" xfId="0" applyNumberFormat="1" applyFont="1" applyFill="1" applyBorder="1" applyAlignment="1">
      <alignment horizontal="center" vertical="center"/>
    </xf>
    <xf numFmtId="10" fontId="18" fillId="2" borderId="14" xfId="0" applyNumberFormat="1" applyFont="1" applyFill="1" applyBorder="1" applyAlignment="1">
      <alignment horizontal="center" vertical="center"/>
    </xf>
    <xf numFmtId="165" fontId="18" fillId="2" borderId="5" xfId="1" applyNumberFormat="1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/>
    </xf>
    <xf numFmtId="0" fontId="17" fillId="3" borderId="13" xfId="0" applyFont="1" applyFill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173" fontId="10" fillId="0" borderId="13" xfId="12" applyNumberFormat="1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 wrapText="1"/>
    </xf>
    <xf numFmtId="173" fontId="10" fillId="2" borderId="13" xfId="12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173" fontId="10" fillId="2" borderId="4" xfId="12" applyNumberFormat="1" applyFont="1" applyFill="1" applyBorder="1" applyAlignment="1">
      <alignment horizontal="center" vertical="center"/>
    </xf>
    <xf numFmtId="0" fontId="17" fillId="2" borderId="29" xfId="0" applyFont="1" applyFill="1" applyBorder="1" applyAlignment="1">
      <alignment horizontal="center" vertical="center"/>
    </xf>
    <xf numFmtId="0" fontId="17" fillId="2" borderId="29" xfId="0" applyFont="1" applyFill="1" applyBorder="1" applyAlignment="1">
      <alignment horizontal="center" vertical="center" wrapText="1"/>
    </xf>
    <xf numFmtId="173" fontId="17" fillId="2" borderId="29" xfId="12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165" fontId="10" fillId="2" borderId="9" xfId="0" applyNumberFormat="1" applyFont="1" applyFill="1" applyBorder="1" applyAlignment="1">
      <alignment horizontal="center" vertical="center"/>
    </xf>
    <xf numFmtId="10" fontId="18" fillId="0" borderId="9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6" fillId="5" borderId="19" xfId="0" applyFont="1" applyFill="1" applyBorder="1" applyAlignment="1">
      <alignment horizontal="center" vertical="center" wrapText="1"/>
    </xf>
    <xf numFmtId="0" fontId="26" fillId="5" borderId="20" xfId="0" applyFont="1" applyFill="1" applyBorder="1" applyAlignment="1">
      <alignment horizontal="center" vertical="center" wrapText="1"/>
    </xf>
    <xf numFmtId="0" fontId="26" fillId="5" borderId="21" xfId="0" applyFont="1" applyFill="1" applyBorder="1" applyAlignment="1">
      <alignment horizontal="center" vertical="center" wrapText="1"/>
    </xf>
    <xf numFmtId="3" fontId="2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/>
    <xf numFmtId="0" fontId="2" fillId="0" borderId="0" xfId="0" applyFont="1" applyAlignment="1"/>
    <xf numFmtId="0" fontId="16" fillId="0" borderId="0" xfId="0" applyFont="1" applyAlignment="1"/>
    <xf numFmtId="3" fontId="2" fillId="2" borderId="0" xfId="0" applyNumberFormat="1" applyFont="1" applyFill="1" applyAlignment="1">
      <alignment horizontal="center" vertical="center"/>
    </xf>
    <xf numFmtId="0" fontId="8" fillId="0" borderId="0" xfId="0" applyFont="1" applyAlignment="1"/>
    <xf numFmtId="0" fontId="3" fillId="2" borderId="0" xfId="0" applyFont="1" applyFill="1" applyAlignment="1"/>
    <xf numFmtId="0" fontId="5" fillId="2" borderId="0" xfId="0" applyFont="1" applyFill="1" applyAlignment="1"/>
    <xf numFmtId="0" fontId="2" fillId="2" borderId="0" xfId="0" applyFont="1" applyFill="1" applyAlignment="1">
      <alignment horizontal="center" vertical="center"/>
    </xf>
    <xf numFmtId="0" fontId="31" fillId="3" borderId="26" xfId="0" applyFont="1" applyFill="1" applyBorder="1" applyAlignment="1">
      <alignment horizontal="center" vertical="center" wrapText="1"/>
    </xf>
    <xf numFmtId="0" fontId="31" fillId="3" borderId="27" xfId="0" applyFont="1" applyFill="1" applyBorder="1" applyAlignment="1">
      <alignment horizontal="center" vertical="center" wrapText="1"/>
    </xf>
    <xf numFmtId="0" fontId="31" fillId="3" borderId="28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center"/>
    </xf>
    <xf numFmtId="0" fontId="22" fillId="0" borderId="0" xfId="0" applyFont="1" applyAlignment="1"/>
    <xf numFmtId="0" fontId="24" fillId="2" borderId="0" xfId="0" applyFont="1" applyFill="1" applyAlignment="1">
      <alignment horizontal="left" vertical="center"/>
    </xf>
  </cellXfs>
  <cellStyles count="13">
    <cellStyle name="Comma" xfId="1" builtinId="3"/>
    <cellStyle name="Comma 2" xfId="8" xr:uid="{00000000-0005-0000-0000-000001000000}"/>
    <cellStyle name="Comma 3" xfId="4" xr:uid="{00000000-0005-0000-0000-000002000000}"/>
    <cellStyle name="Currency" xfId="12" builtinId="4"/>
    <cellStyle name="Hyperlink" xfId="10" builtinId="8"/>
    <cellStyle name="Normal" xfId="0" builtinId="0"/>
    <cellStyle name="Normal 2" xfId="7" xr:uid="{00000000-0005-0000-0000-000006000000}"/>
    <cellStyle name="Normal 3" xfId="6" xr:uid="{00000000-0005-0000-0000-000007000000}"/>
    <cellStyle name="Normal 4" xfId="3" xr:uid="{00000000-0005-0000-0000-000008000000}"/>
    <cellStyle name="Normal 5" xfId="2" xr:uid="{00000000-0005-0000-0000-000009000000}"/>
    <cellStyle name="Percent" xfId="11" builtinId="5"/>
    <cellStyle name="Percent 2" xfId="9" xr:uid="{00000000-0005-0000-0000-00000B000000}"/>
    <cellStyle name="Percent 3" xfId="5" xr:uid="{00000000-0005-0000-0000-00000C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calcChain" Target="calcChain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tabSelected="1" zoomScale="75" zoomScaleNormal="75" workbookViewId="0">
      <selection sqref="A1:F1"/>
    </sheetView>
  </sheetViews>
  <sheetFormatPr defaultColWidth="10.7265625" defaultRowHeight="21" customHeight="1" x14ac:dyDescent="0.3"/>
  <cols>
    <col min="1" max="1" width="3.6328125" style="8" bestFit="1" customWidth="1"/>
    <col min="2" max="2" width="7.7265625" style="8" customWidth="1"/>
    <col min="3" max="3" width="9.36328125" style="8" customWidth="1"/>
    <col min="4" max="4" width="23.6328125" style="8" customWidth="1"/>
    <col min="5" max="5" width="3.6328125" style="8" bestFit="1" customWidth="1"/>
    <col min="6" max="6" width="26.7265625" style="8" customWidth="1"/>
    <col min="7" max="16384" width="10.7265625" style="8"/>
  </cols>
  <sheetData>
    <row r="1" spans="1:8" ht="21.9" customHeight="1" thickBot="1" x14ac:dyDescent="0.35">
      <c r="A1" s="261" t="s">
        <v>354</v>
      </c>
      <c r="B1" s="262"/>
      <c r="C1" s="262"/>
      <c r="D1" s="262"/>
      <c r="E1" s="262"/>
      <c r="F1" s="263"/>
    </row>
    <row r="2" spans="1:8" ht="21.9" customHeight="1" x14ac:dyDescent="0.3">
      <c r="A2" s="260" t="s">
        <v>347</v>
      </c>
      <c r="B2" s="260"/>
      <c r="C2" s="260"/>
      <c r="D2" s="260"/>
      <c r="E2" s="260"/>
      <c r="F2" s="260"/>
    </row>
    <row r="3" spans="1:8" s="11" customFormat="1" ht="21" customHeight="1" x14ac:dyDescent="0.35">
      <c r="A3" s="260" t="s">
        <v>84</v>
      </c>
      <c r="B3" s="260"/>
      <c r="C3" s="260"/>
      <c r="D3" s="260"/>
      <c r="E3" s="260"/>
      <c r="F3" s="260"/>
      <c r="H3" s="9"/>
    </row>
    <row r="4" spans="1:8" s="11" customFormat="1" ht="21" customHeight="1" x14ac:dyDescent="0.35">
      <c r="A4" s="259">
        <v>44070</v>
      </c>
      <c r="B4" s="259"/>
      <c r="C4" s="259"/>
      <c r="D4" s="259"/>
      <c r="E4" s="259"/>
      <c r="F4" s="259"/>
      <c r="G4" s="9"/>
      <c r="H4" s="9"/>
    </row>
    <row r="5" spans="1:8" s="11" customFormat="1" ht="21" customHeight="1" x14ac:dyDescent="0.35">
      <c r="A5" s="10">
        <v>1</v>
      </c>
      <c r="B5" s="9" t="s">
        <v>99</v>
      </c>
      <c r="C5" s="9"/>
      <c r="D5" s="9"/>
      <c r="E5" s="10">
        <v>27</v>
      </c>
      <c r="F5" s="125" t="s">
        <v>118</v>
      </c>
      <c r="G5" s="128"/>
      <c r="H5" s="8"/>
    </row>
    <row r="6" spans="1:8" s="11" customFormat="1" ht="21" customHeight="1" x14ac:dyDescent="0.35">
      <c r="A6" s="10">
        <v>2</v>
      </c>
      <c r="B6" s="121" t="s">
        <v>59</v>
      </c>
      <c r="C6" s="9"/>
      <c r="D6" s="9"/>
      <c r="E6" s="10">
        <v>28</v>
      </c>
      <c r="F6" s="125" t="s">
        <v>26</v>
      </c>
      <c r="G6" s="129"/>
      <c r="H6" s="9"/>
    </row>
    <row r="7" spans="1:8" s="11" customFormat="1" ht="21" customHeight="1" x14ac:dyDescent="0.35">
      <c r="A7" s="10">
        <v>3</v>
      </c>
      <c r="B7" s="122" t="s">
        <v>74</v>
      </c>
      <c r="C7" s="9"/>
      <c r="D7" s="9"/>
      <c r="E7" s="10">
        <v>29</v>
      </c>
      <c r="F7" s="122" t="s">
        <v>7</v>
      </c>
      <c r="G7" s="9"/>
      <c r="H7" s="9"/>
    </row>
    <row r="8" spans="1:8" s="11" customFormat="1" ht="21" customHeight="1" x14ac:dyDescent="0.35">
      <c r="A8" s="10">
        <v>4</v>
      </c>
      <c r="B8" s="122" t="s">
        <v>95</v>
      </c>
      <c r="C8" s="9"/>
      <c r="D8" s="9"/>
      <c r="E8" s="10">
        <v>30</v>
      </c>
      <c r="F8" s="123" t="s">
        <v>322</v>
      </c>
      <c r="H8" s="9"/>
    </row>
    <row r="9" spans="1:8" s="11" customFormat="1" ht="21" customHeight="1" x14ac:dyDescent="0.35">
      <c r="A9" s="10">
        <v>5</v>
      </c>
      <c r="B9" s="122" t="s">
        <v>73</v>
      </c>
      <c r="C9" s="9"/>
      <c r="D9" s="9"/>
      <c r="E9" s="10">
        <v>31</v>
      </c>
      <c r="F9" s="123" t="s">
        <v>127</v>
      </c>
      <c r="G9" s="9"/>
      <c r="H9" s="9"/>
    </row>
    <row r="10" spans="1:8" s="11" customFormat="1" ht="21" customHeight="1" x14ac:dyDescent="0.35">
      <c r="A10" s="10">
        <v>6</v>
      </c>
      <c r="B10" s="122" t="s">
        <v>105</v>
      </c>
      <c r="C10" s="9"/>
      <c r="D10" s="9"/>
      <c r="E10" s="10">
        <v>32</v>
      </c>
      <c r="F10" s="123" t="s">
        <v>128</v>
      </c>
      <c r="G10" s="9"/>
      <c r="H10" s="9"/>
    </row>
    <row r="11" spans="1:8" s="11" customFormat="1" ht="21" customHeight="1" x14ac:dyDescent="0.35">
      <c r="A11" s="10">
        <v>7</v>
      </c>
      <c r="B11" s="122" t="s">
        <v>86</v>
      </c>
      <c r="C11" s="9"/>
      <c r="D11" s="9"/>
      <c r="E11" s="10">
        <v>33</v>
      </c>
      <c r="F11" s="123" t="s">
        <v>173</v>
      </c>
      <c r="G11" s="9"/>
      <c r="H11" s="9"/>
    </row>
    <row r="12" spans="1:8" ht="21" customHeight="1" x14ac:dyDescent="0.35">
      <c r="A12" s="10">
        <v>8</v>
      </c>
      <c r="B12" s="122" t="s">
        <v>43</v>
      </c>
      <c r="C12" s="9"/>
      <c r="D12" s="9"/>
      <c r="E12" s="10">
        <v>34</v>
      </c>
      <c r="F12" s="122" t="s">
        <v>58</v>
      </c>
      <c r="G12" s="9"/>
      <c r="H12" s="7"/>
    </row>
    <row r="13" spans="1:8" ht="21" customHeight="1" x14ac:dyDescent="0.35">
      <c r="A13" s="10">
        <v>9</v>
      </c>
      <c r="B13" s="122" t="s">
        <v>31</v>
      </c>
      <c r="C13" s="9"/>
      <c r="D13" s="9"/>
      <c r="E13" s="10">
        <v>35</v>
      </c>
      <c r="F13" s="122" t="s">
        <v>92</v>
      </c>
      <c r="G13" s="9"/>
      <c r="H13" s="7"/>
    </row>
    <row r="14" spans="1:8" ht="21" customHeight="1" x14ac:dyDescent="0.35">
      <c r="A14" s="10">
        <v>10</v>
      </c>
      <c r="B14" s="122" t="s">
        <v>85</v>
      </c>
      <c r="C14" s="9"/>
      <c r="D14" s="9"/>
      <c r="E14" s="10">
        <v>36</v>
      </c>
      <c r="F14" s="122" t="s">
        <v>11</v>
      </c>
      <c r="G14" s="9"/>
      <c r="H14" s="7"/>
    </row>
    <row r="15" spans="1:8" ht="21" customHeight="1" x14ac:dyDescent="0.35">
      <c r="A15" s="10">
        <v>11</v>
      </c>
      <c r="B15" s="122" t="s">
        <v>234</v>
      </c>
      <c r="C15" s="9"/>
      <c r="D15" s="9"/>
      <c r="E15" s="10">
        <v>37</v>
      </c>
      <c r="F15" s="122" t="s">
        <v>93</v>
      </c>
      <c r="G15" s="9"/>
      <c r="H15" s="7"/>
    </row>
    <row r="16" spans="1:8" ht="21" customHeight="1" x14ac:dyDescent="0.35">
      <c r="A16" s="10">
        <v>12</v>
      </c>
      <c r="B16" s="218" t="s">
        <v>293</v>
      </c>
      <c r="D16" s="9"/>
      <c r="E16" s="10">
        <v>38</v>
      </c>
      <c r="F16" s="122" t="s">
        <v>56</v>
      </c>
      <c r="G16" s="9"/>
      <c r="H16" s="7"/>
    </row>
    <row r="17" spans="1:11" ht="21" customHeight="1" x14ac:dyDescent="0.35">
      <c r="A17" s="10">
        <v>13</v>
      </c>
      <c r="B17" s="122" t="s">
        <v>98</v>
      </c>
      <c r="C17" s="9"/>
      <c r="D17" s="9"/>
      <c r="E17" s="10">
        <v>39</v>
      </c>
      <c r="F17" s="122" t="s">
        <v>198</v>
      </c>
      <c r="G17" s="9"/>
      <c r="H17" s="7"/>
    </row>
    <row r="18" spans="1:11" ht="21" customHeight="1" x14ac:dyDescent="0.35">
      <c r="A18" s="10">
        <v>14</v>
      </c>
      <c r="B18" s="122" t="s">
        <v>205</v>
      </c>
      <c r="C18" s="9"/>
      <c r="D18" s="9"/>
      <c r="E18" s="10">
        <v>40</v>
      </c>
      <c r="F18" s="122" t="s">
        <v>147</v>
      </c>
      <c r="K18" s="9"/>
    </row>
    <row r="19" spans="1:11" ht="21" customHeight="1" x14ac:dyDescent="0.35">
      <c r="A19" s="10">
        <v>15</v>
      </c>
      <c r="B19" s="122" t="s">
        <v>94</v>
      </c>
      <c r="C19" s="9"/>
      <c r="D19" s="9"/>
      <c r="E19" s="10">
        <v>41</v>
      </c>
      <c r="F19" s="122" t="s">
        <v>159</v>
      </c>
      <c r="G19" s="9"/>
      <c r="H19" s="12"/>
    </row>
    <row r="20" spans="1:11" ht="21" customHeight="1" x14ac:dyDescent="0.35">
      <c r="A20" s="10">
        <v>16</v>
      </c>
      <c r="B20" s="122" t="s">
        <v>323</v>
      </c>
      <c r="C20" s="9"/>
      <c r="E20" s="10">
        <v>42</v>
      </c>
      <c r="F20" s="122" t="s">
        <v>259</v>
      </c>
      <c r="G20" s="9"/>
      <c r="H20" s="7"/>
    </row>
    <row r="21" spans="1:11" ht="21" customHeight="1" x14ac:dyDescent="0.35">
      <c r="A21" s="10">
        <v>17</v>
      </c>
      <c r="B21" s="122" t="s">
        <v>104</v>
      </c>
      <c r="C21" s="9"/>
      <c r="D21" s="9"/>
      <c r="E21" s="10">
        <v>43</v>
      </c>
      <c r="F21" s="122" t="s">
        <v>34</v>
      </c>
      <c r="G21" s="9"/>
    </row>
    <row r="22" spans="1:11" ht="21" customHeight="1" x14ac:dyDescent="0.35">
      <c r="A22" s="10">
        <v>18</v>
      </c>
      <c r="B22" s="122" t="s">
        <v>103</v>
      </c>
      <c r="C22" s="9"/>
      <c r="D22" s="9"/>
      <c r="E22" s="10">
        <v>44</v>
      </c>
      <c r="F22" s="122" t="s">
        <v>35</v>
      </c>
      <c r="G22" s="9"/>
      <c r="H22" s="12"/>
    </row>
    <row r="23" spans="1:11" ht="21" customHeight="1" x14ac:dyDescent="0.35">
      <c r="A23" s="10">
        <v>19</v>
      </c>
      <c r="B23" s="122" t="s">
        <v>54</v>
      </c>
      <c r="C23" s="9"/>
      <c r="D23" s="9"/>
      <c r="E23" s="10">
        <v>45</v>
      </c>
      <c r="F23" s="124" t="s">
        <v>119</v>
      </c>
      <c r="G23" s="12"/>
    </row>
    <row r="24" spans="1:11" ht="21" customHeight="1" x14ac:dyDescent="0.35">
      <c r="A24" s="10">
        <v>20</v>
      </c>
      <c r="B24" s="122" t="s">
        <v>55</v>
      </c>
      <c r="C24" s="9"/>
      <c r="D24" s="9"/>
      <c r="E24" s="10">
        <v>46</v>
      </c>
      <c r="F24" s="124" t="s">
        <v>153</v>
      </c>
      <c r="G24" s="12"/>
    </row>
    <row r="25" spans="1:11" ht="21" customHeight="1" x14ac:dyDescent="0.35">
      <c r="A25" s="10">
        <v>21</v>
      </c>
      <c r="B25" s="122" t="s">
        <v>9</v>
      </c>
      <c r="C25" s="9"/>
      <c r="D25" s="120"/>
      <c r="E25" s="10">
        <v>47</v>
      </c>
      <c r="F25" s="122" t="s">
        <v>36</v>
      </c>
    </row>
    <row r="26" spans="1:11" ht="21" customHeight="1" x14ac:dyDescent="0.35">
      <c r="A26" s="10">
        <v>22</v>
      </c>
      <c r="B26" s="123" t="s">
        <v>14</v>
      </c>
      <c r="C26" s="9"/>
      <c r="D26" s="9"/>
      <c r="E26" s="10">
        <v>48</v>
      </c>
      <c r="F26" s="122" t="s">
        <v>175</v>
      </c>
    </row>
    <row r="27" spans="1:11" ht="21" customHeight="1" x14ac:dyDescent="0.35">
      <c r="A27" s="10">
        <v>23</v>
      </c>
      <c r="B27" s="122" t="s">
        <v>32</v>
      </c>
      <c r="C27" s="11"/>
      <c r="D27" s="11"/>
      <c r="E27" s="10">
        <v>49</v>
      </c>
      <c r="F27" s="122" t="s">
        <v>12</v>
      </c>
    </row>
    <row r="28" spans="1:11" ht="21" customHeight="1" x14ac:dyDescent="0.35">
      <c r="A28" s="10">
        <v>24</v>
      </c>
      <c r="B28" s="122" t="s">
        <v>195</v>
      </c>
      <c r="C28" s="11"/>
      <c r="D28" s="128"/>
      <c r="E28" s="10">
        <v>50</v>
      </c>
      <c r="F28" s="125" t="s">
        <v>13</v>
      </c>
    </row>
    <row r="29" spans="1:11" ht="21" customHeight="1" x14ac:dyDescent="0.35">
      <c r="A29" s="10">
        <v>25</v>
      </c>
      <c r="B29" s="122" t="s">
        <v>96</v>
      </c>
      <c r="C29" s="128"/>
      <c r="D29" s="128"/>
      <c r="E29" s="10">
        <v>51</v>
      </c>
      <c r="F29" s="218" t="s">
        <v>338</v>
      </c>
    </row>
    <row r="30" spans="1:11" ht="21" customHeight="1" x14ac:dyDescent="0.35">
      <c r="A30" s="10">
        <v>26</v>
      </c>
      <c r="B30" s="125" t="s">
        <v>97</v>
      </c>
      <c r="E30" s="10">
        <v>52</v>
      </c>
      <c r="F30" s="152" t="s">
        <v>194</v>
      </c>
    </row>
    <row r="31" spans="1:11" ht="21" customHeight="1" x14ac:dyDescent="0.35">
      <c r="A31" s="7"/>
      <c r="B31" s="7"/>
      <c r="C31" s="7"/>
      <c r="D31" s="7"/>
      <c r="E31" s="10">
        <v>53</v>
      </c>
      <c r="F31" s="152" t="s">
        <v>132</v>
      </c>
    </row>
    <row r="33" spans="4:6" ht="21" customHeight="1" x14ac:dyDescent="0.3">
      <c r="D33" s="90"/>
      <c r="E33" s="90"/>
      <c r="F33" s="90"/>
    </row>
  </sheetData>
  <mergeCells count="4">
    <mergeCell ref="A4:F4"/>
    <mergeCell ref="A3:F3"/>
    <mergeCell ref="A2:F2"/>
    <mergeCell ref="A1:F1"/>
  </mergeCells>
  <phoneticPr fontId="4"/>
  <hyperlinks>
    <hyperlink ref="B6" location="'Countywide AV'!A1" display="Countywide Assessed Value" xr:uid="{00000000-0004-0000-0000-000000000000}"/>
    <hyperlink ref="B7" location="'Unincorporated AV'!A1" display="Unincorporated Assessed Value" xr:uid="{00000000-0004-0000-0000-000001000000}"/>
    <hyperlink ref="B8" location="'Countywide NC'!A1" display="Countywide New Construction" xr:uid="{00000000-0004-0000-0000-000002000000}"/>
    <hyperlink ref="B9" location="'Unincorporated NC'!A1" display="Unincorporated New Construction" xr:uid="{00000000-0004-0000-0000-000003000000}"/>
    <hyperlink ref="B10" location="'Sales and Use Taxbase'!A1" display="Sales and Use Taxbase" xr:uid="{00000000-0004-0000-0000-000004000000}"/>
    <hyperlink ref="B11" location="'Local Sales Tax'!A1" display="Local and Option Sales Tax" xr:uid="{00000000-0004-0000-0000-000005000000}"/>
    <hyperlink ref="B12" location="'Transit Sales Tax'!A1" display="Metro Transit Sales Tax" xr:uid="{00000000-0004-0000-0000-000006000000}"/>
    <hyperlink ref="B13" location="'Mental Health Sales Tax'!A1" display="Mental Health Sales Tax" xr:uid="{00000000-0004-0000-0000-000007000000}"/>
    <hyperlink ref="B14" location="'CJ Sales Tax'!A1" display="Criminal Justice Sales Tax" xr:uid="{00000000-0004-0000-0000-000008000000}"/>
    <hyperlink ref="B17" location="'Hotel Sales Tax'!A1" display="Hotel Sales Tax" xr:uid="{00000000-0004-0000-0000-000009000000}"/>
    <hyperlink ref="B19" location="'Rental Car Sales Tax'!A1" display="Rental Car Sales Tax" xr:uid="{00000000-0004-0000-0000-00000A000000}"/>
    <hyperlink ref="B21" location="REET!A1" display="Real Estate Excise Tax (REET 1)" xr:uid="{00000000-0004-0000-0000-00000B000000}"/>
    <hyperlink ref="B22" location="'Investment Pool Nom'!A1" display="Investment Pool Nominal Rate of Return" xr:uid="{00000000-0004-0000-0000-00000C000000}"/>
    <hyperlink ref="B23" location="'Investment Pool Real'!A1" display="Investment Pool Real Rate of Return" xr:uid="{00000000-0004-0000-0000-00000D000000}"/>
    <hyperlink ref="B24" location="'CPI-U'!A1" display="National CPI-U" xr:uid="{00000000-0004-0000-0000-00000E000000}"/>
    <hyperlink ref="B25" location="'CPI-W'!A1" display="National CPI-W" xr:uid="{00000000-0004-0000-0000-00000F000000}"/>
    <hyperlink ref="B26" location="'Seattle CPI-U'!A1" display="Seattle CPI-U" xr:uid="{00000000-0004-0000-0000-000010000000}"/>
    <hyperlink ref="B27" location="'Seattle CPI-W'!A1" display="Seattle CPI-W" xr:uid="{00000000-0004-0000-0000-000011000000}"/>
    <hyperlink ref="B28" location="'COLA(new)'!A1" display="COLA Comparison" xr:uid="{00000000-0004-0000-0000-000012000000}"/>
    <hyperlink ref="B29" location="'Pharmaceuticals PPI'!A1" display="Pharmaceuticals PPI" xr:uid="{00000000-0004-0000-0000-000013000000}"/>
    <hyperlink ref="B30" location="'Transportation CPI'!A1" display="Transportation CPI" xr:uid="{00000000-0004-0000-0000-000014000000}"/>
    <hyperlink ref="F5" location="'Retail Gas'!A1" display="Retail Gas Prices" xr:uid="{00000000-0004-0000-0000-000015000000}"/>
    <hyperlink ref="F6" location="'Diesel and Gas'!A1" display="Diesel &amp; Gas Wholesale" xr:uid="{00000000-0004-0000-0000-000016000000}"/>
    <hyperlink ref="F9" location="Gambling!A1" display="Gambling Tax" xr:uid="{00000000-0004-0000-0000-000017000000}"/>
    <hyperlink ref="F10" location="'E911'!A1" display="E-911 Tax" xr:uid="{00000000-0004-0000-0000-000018000000}"/>
    <hyperlink ref="F11" location="Delinquencies!A1" display="P&amp;I on Property Taxes" xr:uid="{00000000-0004-0000-0000-000019000000}"/>
    <hyperlink ref="F12" location="CX!A1" display="Current Expense" xr:uid="{00000000-0004-0000-0000-00001A000000}"/>
    <hyperlink ref="F13" location="'DD-MH'!A1" display="DD/MH" xr:uid="{00000000-0004-0000-0000-00001B000000}"/>
    <hyperlink ref="F14" location="Veterans!A1" display="Veteran's Aid" xr:uid="{00000000-0004-0000-0000-00001C000000}"/>
    <hyperlink ref="F15" location="AFIS!A1" display="AFIS" xr:uid="{00000000-0004-0000-0000-00001E000000}"/>
    <hyperlink ref="F16" location="Parks!A1" display="Parks" xr:uid="{00000000-0004-0000-0000-00001F000000}"/>
    <hyperlink ref="F17" location="VSHSL!Print_Area" display="VSHSL" xr:uid="{00000000-0004-0000-0000-000021000000}"/>
    <hyperlink ref="F18" location="PSERN!A1" display="PSERN" xr:uid="{00000000-0004-0000-0000-000022000000}"/>
    <hyperlink ref="F19" location="BSFK!A1" display="BSFK" xr:uid="{00000000-0004-0000-0000-000023000000}"/>
    <hyperlink ref="F21" location="EMS!A1" display="EMS" xr:uid="{00000000-0004-0000-0000-000024000000}"/>
    <hyperlink ref="F22" location="CF!A1" display="Conservation Futures" xr:uid="{00000000-0004-0000-0000-000025000000}"/>
    <hyperlink ref="F23" location="Roads!A1" display="UAL/Roads" xr:uid="{00000000-0004-0000-0000-000026000000}"/>
    <hyperlink ref="F24" location="Roads2!A1" display="Roads addendum" xr:uid="{00000000-0004-0000-0000-000027000000}"/>
    <hyperlink ref="F25" location="Flood!A1" display="Flood" xr:uid="{00000000-0004-0000-0000-000028000000}"/>
    <hyperlink ref="F26" location="'Marine(Base)'!A1" display="Marine (Base)" xr:uid="{00000000-0004-0000-0000-000029000000}"/>
    <hyperlink ref="F27" location="Transit!A1" display="Transit" xr:uid="{00000000-0004-0000-0000-00002A000000}"/>
    <hyperlink ref="F28" location="UTGO!A1" display="UTGO" xr:uid="{00000000-0004-0000-0000-00002B000000}"/>
    <hyperlink ref="F7" location="Docs!A1" display="Recorded Documents" xr:uid="{00000000-0004-0000-0000-00002C000000}"/>
    <hyperlink ref="F31" location="Appendix!A1" display="Appendix" xr:uid="{00000000-0004-0000-0000-00002D000000}"/>
    <hyperlink ref="F30" location="'KC I+P Index'!Print_Area" display="KC I+P Index" xr:uid="{00000000-0004-0000-0000-00002E000000}"/>
    <hyperlink ref="B18" location="'Hotel Sales Tax'!A1" display="Hotel Sales Tax" xr:uid="{D3B9421C-4F39-47BB-9696-FA089357E5C4}"/>
    <hyperlink ref="B15" location="'Health Thru Housing Sales Tax'!A1" display="Health Through Housing Sales Tax" xr:uid="{EF038C11-8F8A-4590-8348-7E161A621851}"/>
    <hyperlink ref="F20" location="CCC!Print_Area" display="Crisis Care Centers" xr:uid="{4C8B8304-E1C4-472B-93D2-C482D8A9EB5A}"/>
    <hyperlink ref="B16" location="'Cultural Access Prog. Sales Tax'!Print_Area" display="Cultural Access Program Sales Tax" xr:uid="{4465788E-A55A-4B98-93A3-90853CCA42BE}"/>
    <hyperlink ref="B20" location="'Cannabis Excise Tax'!A1" display="Cannabis Excise Tax" xr:uid="{EF3F2611-4048-4018-822C-BEAD05337B72}"/>
    <hyperlink ref="F8" location="'Document Rev Detail'!A1" display="Document Revenue Detail" xr:uid="{C559DDB7-03A6-4D63-94BC-34A255CA0931}"/>
    <hyperlink ref="F29" location="'One Cent Levy'!Print_Area" display="One Cent Levy" xr:uid="{FA18DE8B-9C87-4E19-92F9-94DD332E1CB7}"/>
  </hyperlinks>
  <pageMargins left="0.75" right="0.75" top="1" bottom="1" header="0.5" footer="0.5"/>
  <pageSetup scale="9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65" t="str">
        <f>Headings!E10</f>
        <v>August 2024 Criminal Justice Sales Tax Forecast</v>
      </c>
      <c r="B1" s="266"/>
      <c r="C1" s="266"/>
      <c r="D1" s="266"/>
      <c r="E1" s="266"/>
    </row>
    <row r="2" spans="1:5" ht="21.75" customHeight="1" x14ac:dyDescent="0.35">
      <c r="A2" s="265" t="s">
        <v>84</v>
      </c>
      <c r="B2" s="266"/>
      <c r="C2" s="266"/>
      <c r="D2" s="266"/>
      <c r="E2" s="266"/>
    </row>
    <row r="4" spans="1:5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Headings!E55</f>
        <v>% Change from July 2024 Forecast</v>
      </c>
      <c r="E4" s="34" t="str">
        <f>Headings!F55</f>
        <v>$ Change from July 2024 Forecast</v>
      </c>
    </row>
    <row r="5" spans="1:5" s="51" customFormat="1" ht="18" customHeight="1" x14ac:dyDescent="0.35">
      <c r="A5" s="36">
        <v>2015</v>
      </c>
      <c r="B5" s="37">
        <v>12564407.029012896</v>
      </c>
      <c r="C5" s="72" t="s">
        <v>78</v>
      </c>
      <c r="D5" s="49">
        <v>0</v>
      </c>
      <c r="E5" s="40">
        <v>0</v>
      </c>
    </row>
    <row r="6" spans="1:5" s="51" customFormat="1" ht="18" customHeight="1" x14ac:dyDescent="0.35">
      <c r="A6" s="41">
        <v>2016</v>
      </c>
      <c r="B6" s="42">
        <v>13243627.939012896</v>
      </c>
      <c r="C6" s="43">
        <v>5.4059129764865821E-2</v>
      </c>
      <c r="D6" s="44">
        <v>0</v>
      </c>
      <c r="E6" s="45">
        <v>0</v>
      </c>
    </row>
    <row r="7" spans="1:5" s="51" customFormat="1" ht="18" customHeight="1" x14ac:dyDescent="0.35">
      <c r="A7" s="41">
        <v>2017</v>
      </c>
      <c r="B7" s="42">
        <v>13671507.870000001</v>
      </c>
      <c r="C7" s="43">
        <v>3.2308362403224988E-2</v>
      </c>
      <c r="D7" s="44">
        <v>0</v>
      </c>
      <c r="E7" s="45">
        <v>0</v>
      </c>
    </row>
    <row r="8" spans="1:5" s="51" customFormat="1" ht="18" customHeight="1" x14ac:dyDescent="0.35">
      <c r="A8" s="41">
        <v>2018</v>
      </c>
      <c r="B8" s="42">
        <v>14808959.630000001</v>
      </c>
      <c r="C8" s="43">
        <v>8.3198705718186439E-2</v>
      </c>
      <c r="D8" s="44">
        <v>0</v>
      </c>
      <c r="E8" s="45">
        <v>0</v>
      </c>
    </row>
    <row r="9" spans="1:5" s="51" customFormat="1" ht="18" customHeight="1" x14ac:dyDescent="0.35">
      <c r="A9" s="41">
        <v>2019</v>
      </c>
      <c r="B9" s="42">
        <v>15478453.23</v>
      </c>
      <c r="C9" s="43">
        <v>4.5208685601636711E-2</v>
      </c>
      <c r="D9" s="44">
        <v>0</v>
      </c>
      <c r="E9" s="45">
        <v>0</v>
      </c>
    </row>
    <row r="10" spans="1:5" s="51" customFormat="1" ht="18" customHeight="1" x14ac:dyDescent="0.35">
      <c r="A10" s="41">
        <v>2020</v>
      </c>
      <c r="B10" s="42">
        <v>14206604.679898031</v>
      </c>
      <c r="C10" s="43">
        <v>-8.2168969418526916E-2</v>
      </c>
      <c r="D10" s="44">
        <v>0</v>
      </c>
      <c r="E10" s="45">
        <v>0</v>
      </c>
    </row>
    <row r="11" spans="1:5" s="51" customFormat="1" ht="18" customHeight="1" x14ac:dyDescent="0.35">
      <c r="A11" s="41">
        <v>2021</v>
      </c>
      <c r="B11" s="42">
        <v>16633928.9</v>
      </c>
      <c r="C11" s="43">
        <v>0.1708588557782964</v>
      </c>
      <c r="D11" s="44">
        <v>0</v>
      </c>
      <c r="E11" s="45">
        <v>0</v>
      </c>
    </row>
    <row r="12" spans="1:5" s="51" customFormat="1" ht="18" customHeight="1" x14ac:dyDescent="0.35">
      <c r="A12" s="41">
        <v>2022</v>
      </c>
      <c r="B12" s="42">
        <v>18246486.839999996</v>
      </c>
      <c r="C12" s="43">
        <v>9.6943900006690287E-2</v>
      </c>
      <c r="D12" s="44">
        <v>0</v>
      </c>
      <c r="E12" s="45">
        <v>0</v>
      </c>
    </row>
    <row r="13" spans="1:5" s="51" customFormat="1" ht="18" customHeight="1" thickBot="1" x14ac:dyDescent="0.4">
      <c r="A13" s="46">
        <v>2023</v>
      </c>
      <c r="B13" s="47">
        <v>18513041.404928911</v>
      </c>
      <c r="C13" s="48">
        <v>1.4608541757450633E-2</v>
      </c>
      <c r="D13" s="53">
        <v>0</v>
      </c>
      <c r="E13" s="75">
        <v>0</v>
      </c>
    </row>
    <row r="14" spans="1:5" s="51" customFormat="1" ht="18" customHeight="1" thickTop="1" x14ac:dyDescent="0.35">
      <c r="A14" s="41">
        <v>2024</v>
      </c>
      <c r="B14" s="42">
        <v>18145018.679264329</v>
      </c>
      <c r="C14" s="43">
        <v>-1.9879106712665795E-2</v>
      </c>
      <c r="D14" s="44">
        <v>-1.774676387316354E-2</v>
      </c>
      <c r="E14" s="45">
        <v>-327833.34290126339</v>
      </c>
    </row>
    <row r="15" spans="1:5" s="51" customFormat="1" ht="18" customHeight="1" x14ac:dyDescent="0.35">
      <c r="A15" s="41">
        <v>2025</v>
      </c>
      <c r="B15" s="42">
        <v>18875861.837366924</v>
      </c>
      <c r="C15" s="43">
        <v>4.027789505324586E-2</v>
      </c>
      <c r="D15" s="44">
        <v>-1.2229961099000763E-2</v>
      </c>
      <c r="E15" s="45">
        <v>-233709.31177256256</v>
      </c>
    </row>
    <row r="16" spans="1:5" s="51" customFormat="1" ht="18" customHeight="1" x14ac:dyDescent="0.35">
      <c r="A16" s="41">
        <v>2026</v>
      </c>
      <c r="B16" s="42">
        <v>19598742.572683889</v>
      </c>
      <c r="C16" s="43">
        <v>3.8296568471694492E-2</v>
      </c>
      <c r="D16" s="44">
        <v>-1.8094420365501351E-2</v>
      </c>
      <c r="E16" s="45">
        <v>-361162.92044841498</v>
      </c>
    </row>
    <row r="17" spans="1:10" s="51" customFormat="1" ht="18" customHeight="1" x14ac:dyDescent="0.35">
      <c r="A17" s="41">
        <v>2027</v>
      </c>
      <c r="B17" s="42">
        <v>20278783.283018462</v>
      </c>
      <c r="C17" s="43">
        <v>3.4698180651772548E-2</v>
      </c>
      <c r="D17" s="44">
        <v>-2.75346621437913E-2</v>
      </c>
      <c r="E17" s="45">
        <v>-574179.278837841</v>
      </c>
    </row>
    <row r="18" spans="1:10" s="51" customFormat="1" ht="18" customHeight="1" x14ac:dyDescent="0.35">
      <c r="A18" s="41">
        <v>2028</v>
      </c>
      <c r="B18" s="42">
        <v>21158697.906915698</v>
      </c>
      <c r="C18" s="43">
        <v>4.3390898340241124E-2</v>
      </c>
      <c r="D18" s="44">
        <v>-2.3819307244627885E-2</v>
      </c>
      <c r="E18" s="45">
        <v>-516283.03046901897</v>
      </c>
    </row>
    <row r="19" spans="1:10" s="51" customFormat="1" ht="18" customHeight="1" x14ac:dyDescent="0.35">
      <c r="A19" s="41">
        <v>2029</v>
      </c>
      <c r="B19" s="42">
        <v>20479820.862379063</v>
      </c>
      <c r="C19" s="43">
        <v>-3.2085010501272104E-2</v>
      </c>
      <c r="D19" s="44">
        <v>-1.6794991082337396E-2</v>
      </c>
      <c r="E19" s="45">
        <v>-349833.8654012382</v>
      </c>
      <c r="J19" s="28"/>
    </row>
    <row r="20" spans="1:10" s="51" customFormat="1" ht="18" customHeight="1" x14ac:dyDescent="0.35">
      <c r="A20" s="41">
        <v>2030</v>
      </c>
      <c r="B20" s="42">
        <v>18944287.967518445</v>
      </c>
      <c r="C20" s="43">
        <v>-7.4977847959664223E-2</v>
      </c>
      <c r="D20" s="44">
        <v>-1.9263574768873304E-2</v>
      </c>
      <c r="E20" s="45">
        <v>-372102.736593429</v>
      </c>
    </row>
    <row r="21" spans="1:10" s="51" customFormat="1" ht="18" customHeight="1" x14ac:dyDescent="0.35">
      <c r="A21" s="41">
        <v>2031</v>
      </c>
      <c r="B21" s="42">
        <v>19608260.858506266</v>
      </c>
      <c r="C21" s="43">
        <v>3.5048711892801565E-2</v>
      </c>
      <c r="D21" s="44">
        <v>-1.9597540301176331E-2</v>
      </c>
      <c r="E21" s="45">
        <v>-391955.03704530001</v>
      </c>
    </row>
    <row r="22" spans="1:10" s="51" customFormat="1" ht="18" customHeight="1" x14ac:dyDescent="0.35">
      <c r="A22" s="41">
        <v>2032</v>
      </c>
      <c r="B22" s="42">
        <v>20417492.403621096</v>
      </c>
      <c r="C22" s="43">
        <v>4.1269929595197929E-2</v>
      </c>
      <c r="D22" s="44">
        <v>-2.1975777348009706E-2</v>
      </c>
      <c r="E22" s="45">
        <v>-458772.14150176942</v>
      </c>
    </row>
    <row r="23" spans="1:10" s="51" customFormat="1" ht="18" customHeight="1" x14ac:dyDescent="0.35">
      <c r="A23" s="41">
        <v>2033</v>
      </c>
      <c r="B23" s="42">
        <v>21121099.578351676</v>
      </c>
      <c r="C23" s="43">
        <v>3.4460998482154226E-2</v>
      </c>
      <c r="D23" s="44">
        <v>-1.9222490369240286E-2</v>
      </c>
      <c r="E23" s="45">
        <v>-413957.42586458847</v>
      </c>
    </row>
    <row r="24" spans="1:10" ht="18" customHeight="1" x14ac:dyDescent="0.35">
      <c r="A24" s="24" t="s">
        <v>4</v>
      </c>
      <c r="B24" s="3"/>
      <c r="C24" s="3"/>
    </row>
    <row r="25" spans="1:10" s="28" customFormat="1" ht="21.75" customHeight="1" x14ac:dyDescent="0.35">
      <c r="A25" s="52" t="s">
        <v>138</v>
      </c>
      <c r="B25" s="29"/>
      <c r="C25" s="29"/>
    </row>
    <row r="26" spans="1:10" ht="21.75" customHeight="1" x14ac:dyDescent="0.35">
      <c r="A26" s="70" t="s">
        <v>144</v>
      </c>
      <c r="B26" s="3"/>
      <c r="C26" s="3"/>
    </row>
    <row r="27" spans="1:10" ht="21.75" customHeight="1" x14ac:dyDescent="0.35">
      <c r="A27" s="110" t="s">
        <v>200</v>
      </c>
      <c r="B27" s="3"/>
      <c r="C27" s="3"/>
    </row>
    <row r="28" spans="1:10" ht="21.75" customHeight="1" x14ac:dyDescent="0.35">
      <c r="A28" s="209"/>
    </row>
    <row r="29" spans="1:10" ht="21.75" customHeight="1" x14ac:dyDescent="0.35">
      <c r="A29" s="70"/>
    </row>
    <row r="30" spans="1:10" ht="21.75" customHeight="1" x14ac:dyDescent="0.35">
      <c r="A30" s="264" t="str">
        <f>Headings!F10</f>
        <v>Page 10</v>
      </c>
      <c r="B30" s="267"/>
      <c r="C30" s="267"/>
      <c r="D30" s="267"/>
      <c r="E30" s="266"/>
    </row>
    <row r="32" spans="1:10" ht="21.75" customHeight="1" x14ac:dyDescent="0.35">
      <c r="A32" s="110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1:E1"/>
    <mergeCell ref="A2:E2"/>
    <mergeCell ref="A30:E30"/>
  </mergeCells>
  <phoneticPr fontId="4"/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01E25-571F-41DD-B575-7BE923B25736}">
  <sheetPr>
    <pageSetUpPr fitToPage="1"/>
  </sheetPr>
  <dimension ref="A1:F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173" customWidth="1"/>
    <col min="2" max="2" width="20.7265625" style="173" customWidth="1"/>
    <col min="3" max="3" width="10.7265625" style="173" customWidth="1"/>
    <col min="4" max="5" width="17.7265625" style="156" customWidth="1"/>
    <col min="6" max="16384" width="10.7265625" style="156"/>
  </cols>
  <sheetData>
    <row r="1" spans="1:6" ht="23.4" x14ac:dyDescent="0.35">
      <c r="A1" s="265" t="str">
        <f>+Headings!E11</f>
        <v>August 2024 Health Through Housing Sales Tax Forecast</v>
      </c>
      <c r="B1" s="266"/>
      <c r="C1" s="266"/>
      <c r="D1" s="266"/>
      <c r="E1" s="266"/>
    </row>
    <row r="2" spans="1:6" ht="21.75" customHeight="1" x14ac:dyDescent="0.35">
      <c r="A2" s="265" t="s">
        <v>84</v>
      </c>
      <c r="B2" s="266"/>
      <c r="C2" s="266"/>
      <c r="D2" s="266"/>
      <c r="E2" s="266"/>
    </row>
    <row r="4" spans="1:6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Headings!E55</f>
        <v>% Change from July 2024 Forecast</v>
      </c>
      <c r="E4" s="32" t="str">
        <f>Headings!F55</f>
        <v>$ Change from July 2024 Forecast</v>
      </c>
    </row>
    <row r="5" spans="1:6" s="51" customFormat="1" ht="18" customHeight="1" x14ac:dyDescent="0.35">
      <c r="A5" s="36">
        <v>2014</v>
      </c>
      <c r="B5" s="102" t="s">
        <v>78</v>
      </c>
      <c r="C5" s="76" t="s">
        <v>78</v>
      </c>
      <c r="D5" s="80" t="s">
        <v>78</v>
      </c>
      <c r="E5" s="99" t="s">
        <v>78</v>
      </c>
    </row>
    <row r="6" spans="1:6" s="51" customFormat="1" ht="18" customHeight="1" x14ac:dyDescent="0.35">
      <c r="A6" s="41">
        <v>2015</v>
      </c>
      <c r="B6" s="83" t="s">
        <v>78</v>
      </c>
      <c r="C6" s="84" t="s">
        <v>78</v>
      </c>
      <c r="D6" s="73" t="s">
        <v>78</v>
      </c>
      <c r="E6" s="74" t="s">
        <v>78</v>
      </c>
    </row>
    <row r="7" spans="1:6" s="51" customFormat="1" ht="18" customHeight="1" x14ac:dyDescent="0.35">
      <c r="A7" s="41">
        <v>2016</v>
      </c>
      <c r="B7" s="83" t="s">
        <v>78</v>
      </c>
      <c r="C7" s="84" t="s">
        <v>78</v>
      </c>
      <c r="D7" s="73" t="s">
        <v>78</v>
      </c>
      <c r="E7" s="74" t="s">
        <v>78</v>
      </c>
    </row>
    <row r="8" spans="1:6" s="51" customFormat="1" ht="18" customHeight="1" x14ac:dyDescent="0.35">
      <c r="A8" s="41">
        <v>2017</v>
      </c>
      <c r="B8" s="83" t="s">
        <v>78</v>
      </c>
      <c r="C8" s="84" t="s">
        <v>78</v>
      </c>
      <c r="D8" s="73" t="s">
        <v>78</v>
      </c>
      <c r="E8" s="74" t="s">
        <v>78</v>
      </c>
    </row>
    <row r="9" spans="1:6" s="51" customFormat="1" ht="18" customHeight="1" x14ac:dyDescent="0.35">
      <c r="A9" s="41">
        <v>2018</v>
      </c>
      <c r="B9" s="83" t="s">
        <v>78</v>
      </c>
      <c r="C9" s="84" t="s">
        <v>78</v>
      </c>
      <c r="D9" s="73" t="s">
        <v>78</v>
      </c>
      <c r="E9" s="74" t="s">
        <v>78</v>
      </c>
    </row>
    <row r="10" spans="1:6" s="51" customFormat="1" ht="18" customHeight="1" x14ac:dyDescent="0.35">
      <c r="A10" s="41">
        <v>2019</v>
      </c>
      <c r="B10" s="83" t="s">
        <v>78</v>
      </c>
      <c r="C10" s="84" t="s">
        <v>78</v>
      </c>
      <c r="D10" s="73" t="s">
        <v>78</v>
      </c>
      <c r="E10" s="74" t="s">
        <v>78</v>
      </c>
    </row>
    <row r="11" spans="1:6" s="51" customFormat="1" ht="18" customHeight="1" x14ac:dyDescent="0.35">
      <c r="A11" s="41">
        <v>2020</v>
      </c>
      <c r="B11" s="83" t="s">
        <v>78</v>
      </c>
      <c r="C11" s="84" t="s">
        <v>78</v>
      </c>
      <c r="D11" s="73" t="s">
        <v>78</v>
      </c>
      <c r="E11" s="74" t="s">
        <v>78</v>
      </c>
    </row>
    <row r="12" spans="1:6" s="51" customFormat="1" ht="18" customHeight="1" x14ac:dyDescent="0.35">
      <c r="A12" s="41">
        <v>2021</v>
      </c>
      <c r="B12" s="42">
        <v>61167274.009999998</v>
      </c>
      <c r="C12" s="84" t="s">
        <v>78</v>
      </c>
      <c r="D12" s="44">
        <v>0</v>
      </c>
      <c r="E12" s="74">
        <v>0</v>
      </c>
    </row>
    <row r="13" spans="1:6" s="51" customFormat="1" ht="18" customHeight="1" x14ac:dyDescent="0.35">
      <c r="A13" s="41">
        <v>2022</v>
      </c>
      <c r="B13" s="42">
        <v>67978676.029999986</v>
      </c>
      <c r="C13" s="54">
        <v>0.11135696547285101</v>
      </c>
      <c r="D13" s="44">
        <v>0</v>
      </c>
      <c r="E13" s="74">
        <v>0</v>
      </c>
      <c r="F13" s="119"/>
    </row>
    <row r="14" spans="1:6" s="51" customFormat="1" ht="18" customHeight="1" thickBot="1" x14ac:dyDescent="0.4">
      <c r="A14" s="46">
        <v>2023</v>
      </c>
      <c r="B14" s="47">
        <v>70360720.219999999</v>
      </c>
      <c r="C14" s="55">
        <v>3.5041050063240098E-2</v>
      </c>
      <c r="D14" s="53">
        <v>0</v>
      </c>
      <c r="E14" s="175">
        <v>0</v>
      </c>
    </row>
    <row r="15" spans="1:6" s="51" customFormat="1" ht="18" customHeight="1" thickTop="1" x14ac:dyDescent="0.35">
      <c r="A15" s="41">
        <v>2024</v>
      </c>
      <c r="B15" s="42">
        <v>68245852.33854869</v>
      </c>
      <c r="C15" s="54">
        <v>-3.0057507581483733E-2</v>
      </c>
      <c r="D15" s="44">
        <v>-1.7734114403626489E-2</v>
      </c>
      <c r="E15" s="74">
        <v>-1232130.4961232692</v>
      </c>
    </row>
    <row r="16" spans="1:6" ht="18" customHeight="1" x14ac:dyDescent="0.35">
      <c r="A16" s="41">
        <v>2025</v>
      </c>
      <c r="B16" s="42">
        <v>71063600.099702701</v>
      </c>
      <c r="C16" s="54">
        <v>4.1288190631365351E-2</v>
      </c>
      <c r="D16" s="44">
        <v>-1.2221542539913366E-2</v>
      </c>
      <c r="E16" s="74">
        <v>-879252.635141626</v>
      </c>
    </row>
    <row r="17" spans="1:5" ht="18" customHeight="1" x14ac:dyDescent="0.35">
      <c r="A17" s="41">
        <v>2026</v>
      </c>
      <c r="B17" s="42">
        <v>73783195.594635665</v>
      </c>
      <c r="C17" s="54">
        <v>3.8269880657852307E-2</v>
      </c>
      <c r="D17" s="44">
        <v>-1.8082495250919872E-2</v>
      </c>
      <c r="E17" s="74">
        <v>-1358753.9457081258</v>
      </c>
    </row>
    <row r="18" spans="1:5" ht="18" customHeight="1" x14ac:dyDescent="0.35">
      <c r="A18" s="41">
        <v>2027</v>
      </c>
      <c r="B18" s="42">
        <v>76341619.912564069</v>
      </c>
      <c r="C18" s="54">
        <v>3.4674891719035372E-2</v>
      </c>
      <c r="D18" s="44">
        <v>-2.7517292112045788E-2</v>
      </c>
      <c r="E18" s="74">
        <v>-2160156.3075637072</v>
      </c>
    </row>
    <row r="19" spans="1:5" ht="18" customHeight="1" x14ac:dyDescent="0.35">
      <c r="A19" s="41">
        <v>2028</v>
      </c>
      <c r="B19" s="42">
        <v>79652002.56652604</v>
      </c>
      <c r="C19" s="54">
        <v>4.3362750983715559E-2</v>
      </c>
      <c r="D19" s="44">
        <v>-2.3804850536387367E-2</v>
      </c>
      <c r="E19" s="74">
        <v>-1942341.1569520086</v>
      </c>
    </row>
    <row r="20" spans="1:5" ht="18" customHeight="1" x14ac:dyDescent="0.35">
      <c r="A20" s="41">
        <v>2029</v>
      </c>
      <c r="B20" s="42">
        <v>83381671.428859189</v>
      </c>
      <c r="C20" s="54">
        <v>4.6824546052286697E-2</v>
      </c>
      <c r="D20" s="44">
        <v>-1.6785183590866115E-2</v>
      </c>
      <c r="E20" s="74">
        <v>-1423469.866084978</v>
      </c>
    </row>
    <row r="21" spans="1:5" ht="18" customHeight="1" x14ac:dyDescent="0.35">
      <c r="A21" s="41">
        <v>2030</v>
      </c>
      <c r="B21" s="42">
        <v>87117173.089471072</v>
      </c>
      <c r="C21" s="54">
        <v>4.4800033347844215E-2</v>
      </c>
      <c r="D21" s="44">
        <v>-1.9252835109342392E-2</v>
      </c>
      <c r="E21" s="74">
        <v>-1710178.3504728526</v>
      </c>
    </row>
    <row r="22" spans="1:5" ht="18" customHeight="1" x14ac:dyDescent="0.35">
      <c r="A22" s="41">
        <v>2031</v>
      </c>
      <c r="B22" s="42">
        <v>90168782.099025175</v>
      </c>
      <c r="C22" s="54">
        <v>3.5028788255331067E-2</v>
      </c>
      <c r="D22" s="44">
        <v>-1.9586987815465862E-2</v>
      </c>
      <c r="E22" s="74">
        <v>-1801419.2124742866</v>
      </c>
    </row>
    <row r="23" spans="1:5" ht="18" customHeight="1" x14ac:dyDescent="0.35">
      <c r="A23" s="41">
        <v>2032</v>
      </c>
      <c r="B23" s="42">
        <v>93887997.608281732</v>
      </c>
      <c r="C23" s="54">
        <v>4.1247263439491144E-2</v>
      </c>
      <c r="D23" s="44">
        <v>-2.1964440582642908E-2</v>
      </c>
      <c r="E23" s="74">
        <v>-2108509.5782396048</v>
      </c>
    </row>
    <row r="24" spans="1:5" ht="18" customHeight="1" x14ac:dyDescent="0.35">
      <c r="A24" s="41">
        <v>2033</v>
      </c>
      <c r="B24" s="42">
        <v>97121765.165267959</v>
      </c>
      <c r="C24" s="54">
        <v>3.4442821653073441E-2</v>
      </c>
      <c r="D24" s="44">
        <v>-1.9212877164680564E-2</v>
      </c>
      <c r="E24" s="74">
        <v>-1902541.8469432294</v>
      </c>
    </row>
    <row r="25" spans="1:5" ht="21.75" customHeight="1" x14ac:dyDescent="0.35">
      <c r="A25" s="24" t="s">
        <v>4</v>
      </c>
      <c r="B25" s="3"/>
      <c r="C25" s="3"/>
    </row>
    <row r="26" spans="1:5" ht="21.75" customHeight="1" x14ac:dyDescent="0.35">
      <c r="A26" s="29" t="s">
        <v>236</v>
      </c>
      <c r="B26" s="3"/>
      <c r="C26" s="3"/>
    </row>
    <row r="27" spans="1:5" ht="21.75" customHeight="1" x14ac:dyDescent="0.35">
      <c r="A27" s="29" t="s">
        <v>235</v>
      </c>
      <c r="B27" s="3"/>
      <c r="C27" s="3"/>
    </row>
    <row r="28" spans="1:5" ht="21.75" customHeight="1" x14ac:dyDescent="0.35">
      <c r="A28" s="209"/>
      <c r="B28" s="156"/>
      <c r="C28" s="156"/>
    </row>
    <row r="29" spans="1:5" ht="21.75" customHeight="1" x14ac:dyDescent="0.35">
      <c r="A29" s="3"/>
      <c r="B29" s="156"/>
      <c r="C29" s="156"/>
    </row>
    <row r="30" spans="1:5" ht="21.75" customHeight="1" x14ac:dyDescent="0.35">
      <c r="A30" s="264" t="str">
        <f>+Headings!F11</f>
        <v>Page 11</v>
      </c>
      <c r="B30" s="267"/>
      <c r="C30" s="267"/>
      <c r="D30" s="267"/>
      <c r="E30" s="266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1:E1"/>
    <mergeCell ref="A2:E2"/>
    <mergeCell ref="A30:E30"/>
  </mergeCells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69C90-4F0D-4B12-A821-9B54358471D2}">
  <sheetPr>
    <pageSetUpPr fitToPage="1"/>
  </sheetPr>
  <dimension ref="A1:J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06" customWidth="1"/>
    <col min="2" max="2" width="20.7265625" style="206" customWidth="1"/>
    <col min="3" max="3" width="10.7265625" style="206" customWidth="1"/>
    <col min="4" max="5" width="17.7265625" style="156" customWidth="1"/>
    <col min="6" max="16384" width="10.7265625" style="156"/>
  </cols>
  <sheetData>
    <row r="1" spans="1:8" ht="23.4" x14ac:dyDescent="0.35">
      <c r="A1" s="265" t="str">
        <f>+Headings!E12</f>
        <v>August 2024 Cultural Access Program Sales Tax Forecast</v>
      </c>
      <c r="B1" s="266"/>
      <c r="C1" s="266"/>
      <c r="D1" s="266"/>
      <c r="E1" s="266"/>
    </row>
    <row r="2" spans="1:8" ht="21.75" customHeight="1" x14ac:dyDescent="0.35">
      <c r="A2" s="265" t="s">
        <v>84</v>
      </c>
      <c r="B2" s="266"/>
      <c r="C2" s="266"/>
      <c r="D2" s="266"/>
      <c r="E2" s="266"/>
    </row>
    <row r="4" spans="1:8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Headings!E55</f>
        <v>% Change from July 2024 Forecast</v>
      </c>
      <c r="E4" s="32" t="str">
        <f>Headings!F55</f>
        <v>$ Change from July 2024 Forecast</v>
      </c>
    </row>
    <row r="5" spans="1:8" s="51" customFormat="1" ht="18" customHeight="1" x14ac:dyDescent="0.35">
      <c r="A5" s="36">
        <v>2014</v>
      </c>
      <c r="B5" s="102" t="s">
        <v>78</v>
      </c>
      <c r="C5" s="76" t="s">
        <v>78</v>
      </c>
      <c r="D5" s="80" t="s">
        <v>78</v>
      </c>
      <c r="E5" s="99" t="s">
        <v>78</v>
      </c>
    </row>
    <row r="6" spans="1:8" s="51" customFormat="1" ht="18" customHeight="1" x14ac:dyDescent="0.35">
      <c r="A6" s="41">
        <v>2015</v>
      </c>
      <c r="B6" s="83" t="s">
        <v>78</v>
      </c>
      <c r="C6" s="84" t="s">
        <v>78</v>
      </c>
      <c r="D6" s="73" t="s">
        <v>78</v>
      </c>
      <c r="E6" s="74" t="s">
        <v>78</v>
      </c>
    </row>
    <row r="7" spans="1:8" s="51" customFormat="1" ht="18" customHeight="1" x14ac:dyDescent="0.35">
      <c r="A7" s="41">
        <v>2016</v>
      </c>
      <c r="B7" s="83" t="s">
        <v>78</v>
      </c>
      <c r="C7" s="84" t="s">
        <v>78</v>
      </c>
      <c r="D7" s="73" t="s">
        <v>78</v>
      </c>
      <c r="E7" s="74" t="s">
        <v>78</v>
      </c>
    </row>
    <row r="8" spans="1:8" s="51" customFormat="1" ht="18" customHeight="1" x14ac:dyDescent="0.35">
      <c r="A8" s="41">
        <v>2017</v>
      </c>
      <c r="B8" s="83" t="s">
        <v>78</v>
      </c>
      <c r="C8" s="84" t="s">
        <v>78</v>
      </c>
      <c r="D8" s="73" t="s">
        <v>78</v>
      </c>
      <c r="E8" s="74" t="s">
        <v>78</v>
      </c>
    </row>
    <row r="9" spans="1:8" s="51" customFormat="1" ht="18" customHeight="1" x14ac:dyDescent="0.35">
      <c r="A9" s="41">
        <v>2018</v>
      </c>
      <c r="B9" s="83" t="s">
        <v>78</v>
      </c>
      <c r="C9" s="84" t="s">
        <v>78</v>
      </c>
      <c r="D9" s="73" t="s">
        <v>78</v>
      </c>
      <c r="E9" s="74" t="s">
        <v>78</v>
      </c>
    </row>
    <row r="10" spans="1:8" s="51" customFormat="1" ht="18" customHeight="1" x14ac:dyDescent="0.35">
      <c r="A10" s="41">
        <v>2019</v>
      </c>
      <c r="B10" s="83" t="s">
        <v>78</v>
      </c>
      <c r="C10" s="84" t="s">
        <v>78</v>
      </c>
      <c r="D10" s="73" t="s">
        <v>78</v>
      </c>
      <c r="E10" s="74" t="s">
        <v>78</v>
      </c>
    </row>
    <row r="11" spans="1:8" s="51" customFormat="1" ht="18" customHeight="1" x14ac:dyDescent="0.35">
      <c r="A11" s="41">
        <v>2020</v>
      </c>
      <c r="B11" s="83" t="s">
        <v>78</v>
      </c>
      <c r="C11" s="84" t="s">
        <v>78</v>
      </c>
      <c r="D11" s="73" t="s">
        <v>78</v>
      </c>
      <c r="E11" s="74" t="s">
        <v>78</v>
      </c>
    </row>
    <row r="12" spans="1:8" s="51" customFormat="1" ht="18" customHeight="1" x14ac:dyDescent="0.35">
      <c r="A12" s="41">
        <v>2021</v>
      </c>
      <c r="B12" s="83" t="s">
        <v>78</v>
      </c>
      <c r="C12" s="84" t="s">
        <v>78</v>
      </c>
      <c r="D12" s="73" t="s">
        <v>78</v>
      </c>
      <c r="E12" s="74" t="s">
        <v>78</v>
      </c>
    </row>
    <row r="13" spans="1:8" s="51" customFormat="1" ht="18" customHeight="1" x14ac:dyDescent="0.35">
      <c r="A13" s="41">
        <v>2022</v>
      </c>
      <c r="B13" s="83" t="s">
        <v>78</v>
      </c>
      <c r="C13" s="84" t="s">
        <v>78</v>
      </c>
      <c r="D13" s="73" t="s">
        <v>78</v>
      </c>
      <c r="E13" s="74" t="s">
        <v>78</v>
      </c>
    </row>
    <row r="14" spans="1:8" s="51" customFormat="1" ht="18" customHeight="1" thickBot="1" x14ac:dyDescent="0.4">
      <c r="A14" s="64">
        <v>2023</v>
      </c>
      <c r="B14" s="83" t="s">
        <v>78</v>
      </c>
      <c r="C14" s="84" t="s">
        <v>78</v>
      </c>
      <c r="D14" s="73" t="s">
        <v>78</v>
      </c>
      <c r="E14" s="74" t="s">
        <v>78</v>
      </c>
    </row>
    <row r="15" spans="1:8" s="51" customFormat="1" ht="18" customHeight="1" thickTop="1" x14ac:dyDescent="0.35">
      <c r="A15" s="186">
        <v>2024</v>
      </c>
      <c r="B15" s="187">
        <v>69200216.384490818</v>
      </c>
      <c r="C15" s="185" t="s">
        <v>78</v>
      </c>
      <c r="D15" s="185">
        <v>-1.7746763873163318E-2</v>
      </c>
      <c r="E15" s="208">
        <v>-1250268.1131292135</v>
      </c>
    </row>
    <row r="16" spans="1:8" ht="18" customHeight="1" x14ac:dyDescent="0.35">
      <c r="A16" s="41">
        <v>2025</v>
      </c>
      <c r="B16" s="42">
        <v>94720336.102220058</v>
      </c>
      <c r="C16" s="54">
        <v>0.36878670401742886</v>
      </c>
      <c r="D16" s="84">
        <v>-1.2229961099000541E-2</v>
      </c>
      <c r="E16" s="74">
        <v>-1172768.9443823248</v>
      </c>
      <c r="H16" s="51"/>
    </row>
    <row r="17" spans="1:10" ht="18" customHeight="1" x14ac:dyDescent="0.35">
      <c r="A17" s="41">
        <v>2026</v>
      </c>
      <c r="B17" s="42">
        <v>98347799.939420626</v>
      </c>
      <c r="C17" s="54">
        <v>3.829656847169427E-2</v>
      </c>
      <c r="D17" s="84">
        <v>-1.809442036550124E-2</v>
      </c>
      <c r="E17" s="74">
        <v>-1812339.669959411</v>
      </c>
      <c r="H17" s="51"/>
    </row>
    <row r="18" spans="1:10" ht="18" customHeight="1" x14ac:dyDescent="0.35">
      <c r="A18" s="41">
        <v>2027</v>
      </c>
      <c r="B18" s="42">
        <v>101760289.66842303</v>
      </c>
      <c r="C18" s="54">
        <v>3.4698180651772548E-2</v>
      </c>
      <c r="D18" s="84">
        <v>-2.75346621437913E-2</v>
      </c>
      <c r="E18" s="74">
        <v>-2881269.991433531</v>
      </c>
    </row>
    <row r="19" spans="1:10" ht="18" customHeight="1" x14ac:dyDescent="0.35">
      <c r="A19" s="41">
        <v>2028</v>
      </c>
      <c r="B19" s="42">
        <v>106175760.05249907</v>
      </c>
      <c r="C19" s="54">
        <v>4.3390898340241124E-2</v>
      </c>
      <c r="D19" s="84">
        <v>-2.3819307244627996E-2</v>
      </c>
      <c r="E19" s="74">
        <v>-2590742.7481319159</v>
      </c>
    </row>
    <row r="20" spans="1:10" ht="18" customHeight="1" x14ac:dyDescent="0.35">
      <c r="A20" s="41">
        <v>2029</v>
      </c>
      <c r="B20" s="42">
        <v>111150484.76727878</v>
      </c>
      <c r="C20" s="54">
        <v>4.685367651072081E-2</v>
      </c>
      <c r="D20" s="84">
        <v>-1.6794991082337396E-2</v>
      </c>
      <c r="E20" s="74">
        <v>-1898659.3676113486</v>
      </c>
    </row>
    <row r="21" spans="1:10" ht="18" customHeight="1" x14ac:dyDescent="0.35">
      <c r="A21" s="41">
        <v>2030</v>
      </c>
      <c r="B21" s="42">
        <v>116132989.4128847</v>
      </c>
      <c r="C21" s="54">
        <v>4.4826656906067797E-2</v>
      </c>
      <c r="D21" s="84">
        <v>-1.9263574768873304E-2</v>
      </c>
      <c r="E21" s="74">
        <v>-2281078.2460339963</v>
      </c>
    </row>
    <row r="22" spans="1:10" ht="18" customHeight="1" x14ac:dyDescent="0.35">
      <c r="A22" s="41">
        <v>2031</v>
      </c>
      <c r="B22" s="42">
        <v>28848792.264016002</v>
      </c>
      <c r="C22" s="54">
        <v>-0.75158830914572761</v>
      </c>
      <c r="D22" s="84">
        <v>-1.9597540301176331E-2</v>
      </c>
      <c r="E22" s="74">
        <v>-576666.61628735065</v>
      </c>
    </row>
    <row r="23" spans="1:10" ht="18" customHeight="1" x14ac:dyDescent="0.35">
      <c r="A23" s="41">
        <v>2032</v>
      </c>
      <c r="B23" s="83" t="s">
        <v>78</v>
      </c>
      <c r="C23" s="84" t="s">
        <v>78</v>
      </c>
      <c r="D23" s="84" t="s">
        <v>78</v>
      </c>
      <c r="E23" s="73" t="s">
        <v>78</v>
      </c>
    </row>
    <row r="24" spans="1:10" ht="18" customHeight="1" x14ac:dyDescent="0.35">
      <c r="A24" s="41">
        <v>2033</v>
      </c>
      <c r="B24" s="83" t="s">
        <v>78</v>
      </c>
      <c r="C24" s="84" t="s">
        <v>78</v>
      </c>
      <c r="D24" s="84" t="s">
        <v>78</v>
      </c>
      <c r="E24" s="73" t="s">
        <v>78</v>
      </c>
    </row>
    <row r="25" spans="1:10" ht="21.75" customHeight="1" x14ac:dyDescent="0.35">
      <c r="A25" s="24" t="s">
        <v>4</v>
      </c>
      <c r="B25" s="3" t="s">
        <v>78</v>
      </c>
      <c r="C25" s="3"/>
    </row>
    <row r="26" spans="1:10" ht="21.75" customHeight="1" x14ac:dyDescent="0.35">
      <c r="A26" s="29" t="s">
        <v>295</v>
      </c>
      <c r="B26" s="3"/>
      <c r="C26" s="3"/>
    </row>
    <row r="27" spans="1:10" ht="21.75" customHeight="1" x14ac:dyDescent="0.35">
      <c r="A27" s="29" t="s">
        <v>296</v>
      </c>
      <c r="B27" s="3"/>
      <c r="C27" s="3"/>
    </row>
    <row r="28" spans="1:10" ht="21.75" customHeight="1" x14ac:dyDescent="0.35">
      <c r="A28" s="29" t="s">
        <v>298</v>
      </c>
      <c r="B28" s="156"/>
      <c r="C28" s="156"/>
    </row>
    <row r="29" spans="1:10" ht="21.75" customHeight="1" x14ac:dyDescent="0.35">
      <c r="A29" s="29" t="s">
        <v>297</v>
      </c>
      <c r="B29" s="156"/>
      <c r="C29" s="156"/>
      <c r="J29"/>
    </row>
    <row r="30" spans="1:10" ht="21.75" customHeight="1" x14ac:dyDescent="0.35">
      <c r="A30" s="264" t="str">
        <f>+Headings!F12</f>
        <v>Page 12</v>
      </c>
      <c r="B30" s="267"/>
      <c r="C30" s="267"/>
      <c r="D30" s="267"/>
      <c r="E30" s="266"/>
    </row>
    <row r="33" spans="1:10" s="206" customFormat="1" ht="21.75" customHeight="1" x14ac:dyDescent="0.35">
      <c r="B33" s="6"/>
      <c r="D33" s="156"/>
      <c r="E33" s="156"/>
      <c r="J33" s="217"/>
    </row>
    <row r="34" spans="1:10" s="206" customFormat="1" ht="21.75" customHeight="1" x14ac:dyDescent="0.35">
      <c r="B34" s="6"/>
      <c r="D34" s="156"/>
      <c r="E34" s="156"/>
    </row>
    <row r="35" spans="1:10" s="206" customFormat="1" ht="21.75" customHeight="1" x14ac:dyDescent="0.35">
      <c r="A35" s="5"/>
      <c r="B35" s="6"/>
      <c r="D35" s="156"/>
      <c r="E35" s="156"/>
    </row>
    <row r="36" spans="1:10" s="206" customFormat="1" ht="21.75" customHeight="1" x14ac:dyDescent="0.35">
      <c r="A36" s="5"/>
      <c r="B36" s="5"/>
      <c r="D36" s="156"/>
      <c r="E36" s="156"/>
    </row>
    <row r="37" spans="1:10" s="206" customFormat="1" ht="21.75" customHeight="1" x14ac:dyDescent="0.35">
      <c r="A37" s="5"/>
      <c r="B37" s="5"/>
      <c r="D37" s="156"/>
      <c r="E37" s="156"/>
    </row>
    <row r="38" spans="1:10" s="206" customFormat="1" ht="21.75" customHeight="1" x14ac:dyDescent="0.35">
      <c r="A38" s="5"/>
      <c r="B38" s="5"/>
      <c r="D38" s="156"/>
      <c r="E38" s="156"/>
    </row>
    <row r="39" spans="1:10" s="206" customFormat="1" ht="21.75" customHeight="1" x14ac:dyDescent="0.35">
      <c r="A39" s="5"/>
      <c r="B39" s="5"/>
      <c r="D39" s="156"/>
      <c r="E39" s="156"/>
    </row>
  </sheetData>
  <mergeCells count="3">
    <mergeCell ref="A1:E1"/>
    <mergeCell ref="A2:E2"/>
    <mergeCell ref="A30:E30"/>
  </mergeCells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41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8" width="10.7265625" style="18"/>
    <col min="9" max="9" width="16" style="18" bestFit="1" customWidth="1"/>
    <col min="10" max="16384" width="10.7265625" style="18"/>
  </cols>
  <sheetData>
    <row r="1" spans="1:9" ht="23.4" x14ac:dyDescent="0.35">
      <c r="A1" s="265" t="str">
        <f>Headings!E13</f>
        <v>August 2024 Hotel Sales Tax Forecast</v>
      </c>
      <c r="B1" s="266"/>
      <c r="C1" s="266"/>
      <c r="D1" s="266"/>
      <c r="E1" s="266"/>
    </row>
    <row r="2" spans="1:9" ht="21.75" customHeight="1" x14ac:dyDescent="0.35">
      <c r="A2" s="265" t="s">
        <v>84</v>
      </c>
      <c r="B2" s="266"/>
      <c r="C2" s="266"/>
      <c r="D2" s="266"/>
      <c r="E2" s="266"/>
    </row>
    <row r="4" spans="1:9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Headings!E55</f>
        <v>% Change from July 2024 Forecast</v>
      </c>
      <c r="E4" s="34" t="str">
        <f>Headings!F55</f>
        <v>$ Change from July 2024 Forecast</v>
      </c>
    </row>
    <row r="5" spans="1:9" s="51" customFormat="1" ht="18" customHeight="1" x14ac:dyDescent="0.35">
      <c r="A5" s="36">
        <v>2015</v>
      </c>
      <c r="B5" s="37">
        <v>26115934.079999898</v>
      </c>
      <c r="C5" s="72" t="s">
        <v>78</v>
      </c>
      <c r="D5" s="49">
        <v>0</v>
      </c>
      <c r="E5" s="40">
        <v>0</v>
      </c>
    </row>
    <row r="6" spans="1:9" s="51" customFormat="1" ht="18" customHeight="1" x14ac:dyDescent="0.35">
      <c r="A6" s="41">
        <v>2016</v>
      </c>
      <c r="B6" s="42">
        <v>28699357.100000001</v>
      </c>
      <c r="C6" s="43">
        <v>9.8921333316526416E-2</v>
      </c>
      <c r="D6" s="44">
        <v>0</v>
      </c>
      <c r="E6" s="45">
        <v>0</v>
      </c>
    </row>
    <row r="7" spans="1:9" s="51" customFormat="1" ht="18" customHeight="1" x14ac:dyDescent="0.35">
      <c r="A7" s="41">
        <v>2017</v>
      </c>
      <c r="B7" s="42">
        <v>31591980.010000002</v>
      </c>
      <c r="C7" s="43">
        <v>0.10079051248154958</v>
      </c>
      <c r="D7" s="44">
        <v>0</v>
      </c>
      <c r="E7" s="45">
        <v>0</v>
      </c>
    </row>
    <row r="8" spans="1:9" s="51" customFormat="1" ht="18" customHeight="1" x14ac:dyDescent="0.35">
      <c r="A8" s="41">
        <v>2018</v>
      </c>
      <c r="B8" s="42">
        <v>34525943.560000002</v>
      </c>
      <c r="C8" s="43">
        <v>9.2870518057788676E-2</v>
      </c>
      <c r="D8" s="44">
        <v>0</v>
      </c>
      <c r="E8" s="45">
        <v>0</v>
      </c>
    </row>
    <row r="9" spans="1:9" s="51" customFormat="1" ht="18" customHeight="1" x14ac:dyDescent="0.35">
      <c r="A9" s="41">
        <v>2019</v>
      </c>
      <c r="B9" s="42">
        <v>35876830.18</v>
      </c>
      <c r="C9" s="43">
        <v>3.912671112528443E-2</v>
      </c>
      <c r="D9" s="44">
        <v>0</v>
      </c>
      <c r="E9" s="45">
        <v>0</v>
      </c>
    </row>
    <row r="10" spans="1:9" s="51" customFormat="1" ht="18" customHeight="1" x14ac:dyDescent="0.35">
      <c r="A10" s="41">
        <v>2020</v>
      </c>
      <c r="B10" s="42">
        <v>9807758.7000000011</v>
      </c>
      <c r="C10" s="43">
        <v>-0.72662694416444118</v>
      </c>
      <c r="D10" s="44">
        <v>0</v>
      </c>
      <c r="E10" s="45">
        <v>0</v>
      </c>
    </row>
    <row r="11" spans="1:9" s="51" customFormat="1" ht="18" customHeight="1" x14ac:dyDescent="0.35">
      <c r="A11" s="41">
        <v>2021</v>
      </c>
      <c r="B11" s="42">
        <v>18928365.68</v>
      </c>
      <c r="C11" s="43">
        <v>0.9299379459651671</v>
      </c>
      <c r="D11" s="44">
        <v>0</v>
      </c>
      <c r="E11" s="45">
        <v>0</v>
      </c>
    </row>
    <row r="12" spans="1:9" s="51" customFormat="1" ht="18" customHeight="1" x14ac:dyDescent="0.35">
      <c r="A12" s="41">
        <v>2022</v>
      </c>
      <c r="B12" s="42">
        <v>33057655.359999999</v>
      </c>
      <c r="C12" s="43">
        <v>0.74646115353367359</v>
      </c>
      <c r="D12" s="44">
        <v>0</v>
      </c>
      <c r="E12" s="45">
        <v>0</v>
      </c>
    </row>
    <row r="13" spans="1:9" s="51" customFormat="1" ht="18" customHeight="1" thickBot="1" x14ac:dyDescent="0.4">
      <c r="A13" s="46">
        <v>2023</v>
      </c>
      <c r="B13" s="47">
        <v>38297616</v>
      </c>
      <c r="C13" s="48">
        <v>0.15850974858732392</v>
      </c>
      <c r="D13" s="53">
        <v>0</v>
      </c>
      <c r="E13" s="75">
        <v>0</v>
      </c>
    </row>
    <row r="14" spans="1:9" s="51" customFormat="1" ht="18" customHeight="1" thickTop="1" x14ac:dyDescent="0.35">
      <c r="A14" s="41">
        <v>2024</v>
      </c>
      <c r="B14" s="42">
        <v>39084049.734458998</v>
      </c>
      <c r="C14" s="43">
        <v>2.0534796068220063E-2</v>
      </c>
      <c r="D14" s="44">
        <v>-8.4603015733559772E-3</v>
      </c>
      <c r="E14" s="45">
        <v>-333484.22457139939</v>
      </c>
      <c r="I14" s="228"/>
    </row>
    <row r="15" spans="1:9" s="51" customFormat="1" ht="18" customHeight="1" x14ac:dyDescent="0.35">
      <c r="A15" s="41">
        <v>2025</v>
      </c>
      <c r="B15" s="42">
        <v>41006796.759576194</v>
      </c>
      <c r="C15" s="43">
        <v>4.9195184178214335E-2</v>
      </c>
      <c r="D15" s="44">
        <v>-3.7586853009683119E-2</v>
      </c>
      <c r="E15" s="45">
        <v>-1601512.2476456016</v>
      </c>
    </row>
    <row r="16" spans="1:9" s="51" customFormat="1" ht="18" customHeight="1" x14ac:dyDescent="0.35">
      <c r="A16" s="41">
        <v>2026</v>
      </c>
      <c r="B16" s="42">
        <v>42389316.801386103</v>
      </c>
      <c r="C16" s="43">
        <v>3.3714412025783291E-2</v>
      </c>
      <c r="D16" s="44">
        <v>-3.943625414841212E-2</v>
      </c>
      <c r="E16" s="45">
        <v>-1740307.0621564984</v>
      </c>
    </row>
    <row r="17" spans="1:5" s="51" customFormat="1" ht="18" customHeight="1" x14ac:dyDescent="0.35">
      <c r="A17" s="41">
        <v>2027</v>
      </c>
      <c r="B17" s="42">
        <v>44454912.390730396</v>
      </c>
      <c r="C17" s="43">
        <v>4.8729155013811143E-2</v>
      </c>
      <c r="D17" s="44">
        <v>-2.2203508013985407E-2</v>
      </c>
      <c r="E17" s="45">
        <v>-1009468.7510320097</v>
      </c>
    </row>
    <row r="18" spans="1:5" s="51" customFormat="1" ht="18" customHeight="1" x14ac:dyDescent="0.35">
      <c r="A18" s="41">
        <v>2028</v>
      </c>
      <c r="B18" s="42">
        <v>45858789.8329252</v>
      </c>
      <c r="C18" s="43">
        <v>3.1579804496196351E-2</v>
      </c>
      <c r="D18" s="44">
        <v>-3.0000402855740793E-2</v>
      </c>
      <c r="E18" s="45">
        <v>-1418332.7225236967</v>
      </c>
    </row>
    <row r="19" spans="1:5" s="51" customFormat="1" ht="18" customHeight="1" x14ac:dyDescent="0.35">
      <c r="A19" s="41">
        <v>2029</v>
      </c>
      <c r="B19" s="42">
        <v>47352196.340273201</v>
      </c>
      <c r="C19" s="43">
        <v>3.2565327449521675E-2</v>
      </c>
      <c r="D19" s="44">
        <v>-2.8628723865245176E-2</v>
      </c>
      <c r="E19" s="45">
        <v>-1395586.823230803</v>
      </c>
    </row>
    <row r="20" spans="1:5" s="51" customFormat="1" ht="18" customHeight="1" x14ac:dyDescent="0.35">
      <c r="A20" s="41">
        <v>2030</v>
      </c>
      <c r="B20" s="42">
        <v>49347613.228479601</v>
      </c>
      <c r="C20" s="43">
        <v>4.213990147082769E-2</v>
      </c>
      <c r="D20" s="44">
        <v>-2.7189143347361111E-2</v>
      </c>
      <c r="E20" s="45">
        <v>-1379219.1161764041</v>
      </c>
    </row>
    <row r="21" spans="1:5" s="51" customFormat="1" ht="18" customHeight="1" x14ac:dyDescent="0.35">
      <c r="A21" s="41">
        <v>2031</v>
      </c>
      <c r="B21" s="42">
        <v>51647652.8409805</v>
      </c>
      <c r="C21" s="43">
        <v>4.6608933280150922E-2</v>
      </c>
      <c r="D21" s="44">
        <v>-2.6439633248683481E-2</v>
      </c>
      <c r="E21" s="45">
        <v>-1402630.0226534009</v>
      </c>
    </row>
    <row r="22" spans="1:5" s="51" customFormat="1" ht="18" customHeight="1" x14ac:dyDescent="0.35">
      <c r="A22" s="41">
        <v>2032</v>
      </c>
      <c r="B22" s="42">
        <v>53473589.594209701</v>
      </c>
      <c r="C22" s="43">
        <v>3.5353721859367582E-2</v>
      </c>
      <c r="D22" s="44">
        <v>-2.5683828770498796E-2</v>
      </c>
      <c r="E22" s="45">
        <v>-1409610.7192272991</v>
      </c>
    </row>
    <row r="23" spans="1:5" s="51" customFormat="1" ht="18" customHeight="1" x14ac:dyDescent="0.35">
      <c r="A23" s="41">
        <v>2033</v>
      </c>
      <c r="B23" s="42">
        <v>54656949.473899499</v>
      </c>
      <c r="C23" s="43">
        <v>2.2129800686093049E-2</v>
      </c>
      <c r="D23" s="44">
        <v>-2.4740865113033861E-2</v>
      </c>
      <c r="E23" s="45">
        <v>-1386565.0328724012</v>
      </c>
    </row>
    <row r="24" spans="1:5" ht="18" customHeight="1" x14ac:dyDescent="0.35">
      <c r="A24" s="24" t="s">
        <v>4</v>
      </c>
      <c r="B24" s="3"/>
      <c r="C24" s="3"/>
    </row>
    <row r="25" spans="1:5" ht="21.75" customHeight="1" x14ac:dyDescent="0.35">
      <c r="A25" s="25" t="s">
        <v>122</v>
      </c>
      <c r="B25" s="3"/>
      <c r="C25" s="3"/>
    </row>
    <row r="26" spans="1:5" ht="21.75" customHeight="1" x14ac:dyDescent="0.35">
      <c r="A26" s="110" t="s">
        <v>237</v>
      </c>
      <c r="B26" s="3"/>
      <c r="C26" s="3"/>
    </row>
    <row r="27" spans="1:5" ht="21.75" customHeight="1" x14ac:dyDescent="0.35">
      <c r="A27" s="113" t="s">
        <v>149</v>
      </c>
      <c r="B27" s="3"/>
      <c r="C27" s="3"/>
    </row>
    <row r="28" spans="1:5" ht="21.75" customHeight="1" x14ac:dyDescent="0.35">
      <c r="A28" s="209"/>
      <c r="B28" s="3"/>
      <c r="C28" s="3"/>
    </row>
    <row r="29" spans="1:5" s="89" customFormat="1" ht="21.75" customHeight="1" x14ac:dyDescent="0.35">
      <c r="A29" s="110"/>
    </row>
    <row r="30" spans="1:5" ht="21.75" customHeight="1" x14ac:dyDescent="0.35">
      <c r="A30" s="264" t="str">
        <f>Headings!F13</f>
        <v>Page 13</v>
      </c>
      <c r="B30" s="267"/>
      <c r="C30" s="267"/>
      <c r="D30" s="267"/>
      <c r="E30" s="266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1:E1"/>
    <mergeCell ref="A2:E2"/>
    <mergeCell ref="A30:E30"/>
  </mergeCells>
  <phoneticPr fontId="4"/>
  <pageMargins left="0.75" right="0.75" top="1" bottom="1" header="0.5" footer="0.5"/>
  <pageSetup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ED208-C056-4ECC-B265-305A2BC307CD}">
  <sheetPr>
    <pageSetUpPr fitToPage="1"/>
  </sheetPr>
  <dimension ref="A1:E31"/>
  <sheetViews>
    <sheetView zoomScale="75" zoomScaleNormal="75" workbookViewId="0">
      <selection activeCell="A31" sqref="A31:E31"/>
    </sheetView>
  </sheetViews>
  <sheetFormatPr defaultColWidth="10.7265625" defaultRowHeight="21.75" customHeight="1" x14ac:dyDescent="0.35"/>
  <cols>
    <col min="1" max="1" width="10.7265625" style="155" customWidth="1"/>
    <col min="2" max="2" width="17.7265625" style="155" customWidth="1"/>
    <col min="3" max="3" width="10.7265625" style="155" customWidth="1"/>
    <col min="4" max="4" width="17.7265625" style="27" customWidth="1"/>
    <col min="5" max="5" width="17.7265625" style="156" customWidth="1"/>
    <col min="6" max="16384" width="10.7265625" style="156"/>
  </cols>
  <sheetData>
    <row r="1" spans="1:5" ht="23.4" x14ac:dyDescent="0.35">
      <c r="A1" s="265" t="str">
        <f>Headings!E14</f>
        <v>August 2024 Hotel Tax (HB 2015) Forecast</v>
      </c>
      <c r="B1" s="268"/>
      <c r="C1" s="268"/>
      <c r="D1" s="268"/>
      <c r="E1" s="268"/>
    </row>
    <row r="2" spans="1:5" ht="21.75" customHeight="1" x14ac:dyDescent="0.35">
      <c r="A2" s="265" t="s">
        <v>84</v>
      </c>
      <c r="B2" s="266"/>
      <c r="C2" s="266"/>
      <c r="D2" s="266"/>
      <c r="E2" s="266"/>
    </row>
    <row r="4" spans="1:5" ht="66" customHeight="1" x14ac:dyDescent="0.35">
      <c r="A4" s="35" t="s">
        <v>75</v>
      </c>
      <c r="B4" s="31" t="s">
        <v>80</v>
      </c>
      <c r="C4" s="31" t="s">
        <v>27</v>
      </c>
      <c r="D4" s="34" t="str">
        <f>Headings!E55</f>
        <v>% Change from July 2024 Forecast</v>
      </c>
      <c r="E4" s="34" t="str">
        <f>Headings!F55</f>
        <v>$ Change from July 2024 Forecast</v>
      </c>
    </row>
    <row r="5" spans="1:5" s="51" customFormat="1" ht="18" customHeight="1" x14ac:dyDescent="0.35">
      <c r="A5" s="57" t="s">
        <v>206</v>
      </c>
      <c r="B5" s="164">
        <v>707009.49</v>
      </c>
      <c r="C5" s="39">
        <v>1.3956820359296653</v>
      </c>
      <c r="D5" s="160">
        <v>0</v>
      </c>
      <c r="E5" s="166">
        <v>0</v>
      </c>
    </row>
    <row r="6" spans="1:5" s="51" customFormat="1" ht="18" customHeight="1" x14ac:dyDescent="0.35">
      <c r="A6" s="50" t="s">
        <v>207</v>
      </c>
      <c r="B6" s="67">
        <v>1181506.98</v>
      </c>
      <c r="C6" s="54">
        <v>1.3351187712655879</v>
      </c>
      <c r="D6" s="159">
        <v>0</v>
      </c>
      <c r="E6" s="165">
        <v>0</v>
      </c>
    </row>
    <row r="7" spans="1:5" s="51" customFormat="1" ht="18" customHeight="1" x14ac:dyDescent="0.35">
      <c r="A7" s="50" t="s">
        <v>208</v>
      </c>
      <c r="B7" s="67">
        <v>1593635.7200000002</v>
      </c>
      <c r="C7" s="54">
        <v>1.1589121223382124</v>
      </c>
      <c r="D7" s="159">
        <v>0</v>
      </c>
      <c r="E7" s="165">
        <v>0</v>
      </c>
    </row>
    <row r="8" spans="1:5" s="51" customFormat="1" ht="18" customHeight="1" x14ac:dyDescent="0.35">
      <c r="A8" s="50" t="s">
        <v>209</v>
      </c>
      <c r="B8" s="67">
        <v>924768.21000000008</v>
      </c>
      <c r="C8" s="54">
        <v>0.36045647885018428</v>
      </c>
      <c r="D8" s="159">
        <v>0</v>
      </c>
      <c r="E8" s="165">
        <v>0</v>
      </c>
    </row>
    <row r="9" spans="1:5" s="51" customFormat="1" ht="18" customHeight="1" x14ac:dyDescent="0.35">
      <c r="A9" s="50" t="s">
        <v>210</v>
      </c>
      <c r="B9" s="67">
        <v>912489.41000000015</v>
      </c>
      <c r="C9" s="54">
        <v>0.2906324779318028</v>
      </c>
      <c r="D9" s="159">
        <v>0</v>
      </c>
      <c r="E9" s="165">
        <v>0</v>
      </c>
    </row>
    <row r="10" spans="1:5" s="51" customFormat="1" ht="18" customHeight="1" x14ac:dyDescent="0.35">
      <c r="A10" s="50" t="s">
        <v>211</v>
      </c>
      <c r="B10" s="67">
        <v>1393041.91</v>
      </c>
      <c r="C10" s="54">
        <v>0.17903823979101663</v>
      </c>
      <c r="D10" s="159">
        <v>0</v>
      </c>
      <c r="E10" s="165">
        <v>0</v>
      </c>
    </row>
    <row r="11" spans="1:5" s="51" customFormat="1" ht="18" customHeight="1" x14ac:dyDescent="0.35">
      <c r="A11" s="50" t="s">
        <v>212</v>
      </c>
      <c r="B11" s="67">
        <v>2186458.63</v>
      </c>
      <c r="C11" s="54">
        <v>0.37199398994395017</v>
      </c>
      <c r="D11" s="159">
        <v>0</v>
      </c>
      <c r="E11" s="165">
        <v>0</v>
      </c>
    </row>
    <row r="12" spans="1:5" s="51" customFormat="1" ht="18" customHeight="1" x14ac:dyDescent="0.35">
      <c r="A12" s="50" t="s">
        <v>213</v>
      </c>
      <c r="B12" s="67">
        <v>1157539.32</v>
      </c>
      <c r="C12" s="54">
        <v>0.25170751706527628</v>
      </c>
      <c r="D12" s="159">
        <v>0</v>
      </c>
      <c r="E12" s="165">
        <v>0</v>
      </c>
    </row>
    <row r="13" spans="1:5" s="51" customFormat="1" ht="18" customHeight="1" thickBot="1" x14ac:dyDescent="0.4">
      <c r="A13" s="64" t="s">
        <v>214</v>
      </c>
      <c r="B13" s="66">
        <v>1107523</v>
      </c>
      <c r="C13" s="55">
        <v>0.21373792162694771</v>
      </c>
      <c r="D13" s="210">
        <v>-1.534956599602566E-7</v>
      </c>
      <c r="E13" s="211">
        <v>-0.16999999992549419</v>
      </c>
    </row>
    <row r="14" spans="1:5" s="51" customFormat="1" ht="18" customHeight="1" thickTop="1" x14ac:dyDescent="0.35">
      <c r="A14" s="50" t="s">
        <v>215</v>
      </c>
      <c r="B14" s="67">
        <v>1585854.99</v>
      </c>
      <c r="C14" s="54">
        <v>0.13841154283721457</v>
      </c>
      <c r="D14" s="159">
        <v>2.7642971430938745E-2</v>
      </c>
      <c r="E14" s="165">
        <v>42658.535503959982</v>
      </c>
    </row>
    <row r="15" spans="1:5" s="51" customFormat="1" ht="18" customHeight="1" x14ac:dyDescent="0.35">
      <c r="A15" s="50" t="s">
        <v>216</v>
      </c>
      <c r="B15" s="67">
        <v>2252830.4700000002</v>
      </c>
      <c r="C15" s="54">
        <v>3.0355863627751445E-2</v>
      </c>
      <c r="D15" s="159">
        <v>5.3414502755638749E-2</v>
      </c>
      <c r="E15" s="165">
        <v>114232.16505280603</v>
      </c>
    </row>
    <row r="16" spans="1:5" s="51" customFormat="1" ht="18" customHeight="1" x14ac:dyDescent="0.35">
      <c r="A16" s="50" t="s">
        <v>217</v>
      </c>
      <c r="B16" s="67">
        <v>1163049.5865909087</v>
      </c>
      <c r="C16" s="54">
        <v>4.7603277881813622E-3</v>
      </c>
      <c r="D16" s="159">
        <v>3.5294533307386189E-2</v>
      </c>
      <c r="E16" s="165">
        <v>39649.868758542696</v>
      </c>
    </row>
    <row r="17" spans="1:5" s="51" customFormat="1" ht="18" customHeight="1" x14ac:dyDescent="0.35">
      <c r="A17" s="50" t="s">
        <v>218</v>
      </c>
      <c r="B17" s="67">
        <v>1066586.78997</v>
      </c>
      <c r="C17" s="54">
        <v>-3.6961950252951792E-2</v>
      </c>
      <c r="D17" s="159">
        <v>-1.8338584314372963E-2</v>
      </c>
      <c r="E17" s="165">
        <v>-19925.089714155765</v>
      </c>
    </row>
    <row r="18" spans="1:5" s="51" customFormat="1" ht="18" customHeight="1" x14ac:dyDescent="0.35">
      <c r="A18" s="50" t="s">
        <v>219</v>
      </c>
      <c r="B18" s="67">
        <v>1693990.7840700001</v>
      </c>
      <c r="C18" s="54">
        <v>6.8187693548197759E-2</v>
      </c>
      <c r="D18" s="159">
        <v>-1.8338584314373074E-2</v>
      </c>
      <c r="E18" s="165">
        <v>-31645.730722482782</v>
      </c>
    </row>
    <row r="19" spans="1:5" s="51" customFormat="1" ht="18" customHeight="1" x14ac:dyDescent="0.35">
      <c r="A19" s="50" t="s">
        <v>220</v>
      </c>
      <c r="B19" s="67">
        <v>2321394.7781699998</v>
      </c>
      <c r="C19" s="54">
        <v>3.043473935701857E-2</v>
      </c>
      <c r="D19" s="159">
        <v>-1.8338584314372963E-2</v>
      </c>
      <c r="E19" s="165">
        <v>-43366.371730809566</v>
      </c>
    </row>
    <row r="20" spans="1:5" s="51" customFormat="1" ht="18" customHeight="1" x14ac:dyDescent="0.35">
      <c r="A20" s="50" t="s">
        <v>221</v>
      </c>
      <c r="B20" s="67">
        <v>1192067.5887899995</v>
      </c>
      <c r="C20" s="54">
        <v>2.4949926928006017E-2</v>
      </c>
      <c r="D20" s="159">
        <v>-1.8338584314373185E-2</v>
      </c>
      <c r="E20" s="165">
        <v>-22269.217915821355</v>
      </c>
    </row>
    <row r="21" spans="1:5" s="51" customFormat="1" ht="18" customHeight="1" x14ac:dyDescent="0.35">
      <c r="A21" s="50" t="s">
        <v>222</v>
      </c>
      <c r="B21" s="67">
        <v>1102546.1351700001</v>
      </c>
      <c r="C21" s="54">
        <v>3.3714410808530104E-2</v>
      </c>
      <c r="D21" s="159">
        <v>-2.0224974640673299E-2</v>
      </c>
      <c r="E21" s="165">
        <v>-22759.273350336356</v>
      </c>
    </row>
    <row r="22" spans="1:5" s="51" customFormat="1" ht="18" customHeight="1" x14ac:dyDescent="0.35">
      <c r="A22" s="50" t="s">
        <v>223</v>
      </c>
      <c r="B22" s="67">
        <v>1751102.6852700002</v>
      </c>
      <c r="C22" s="54">
        <v>3.3714410808530326E-2</v>
      </c>
      <c r="D22" s="159">
        <v>-2.0224974640673188E-2</v>
      </c>
      <c r="E22" s="165">
        <v>-36147.081203475129</v>
      </c>
    </row>
    <row r="23" spans="1:5" s="51" customFormat="1" ht="18" customHeight="1" x14ac:dyDescent="0.35">
      <c r="A23" s="50" t="s">
        <v>224</v>
      </c>
      <c r="B23" s="67">
        <v>2399659.2353699999</v>
      </c>
      <c r="C23" s="54">
        <v>3.3714410808530104E-2</v>
      </c>
      <c r="D23" s="159">
        <v>-2.022497464067341E-2</v>
      </c>
      <c r="E23" s="165">
        <v>-49534.8890566146</v>
      </c>
    </row>
    <row r="24" spans="1:5" s="51" customFormat="1" ht="18" customHeight="1" x14ac:dyDescent="0.35">
      <c r="A24" s="50" t="s">
        <v>225</v>
      </c>
      <c r="B24" s="67">
        <v>1232257.4451899996</v>
      </c>
      <c r="C24" s="54">
        <v>3.3714410808530326E-2</v>
      </c>
      <c r="D24" s="159">
        <v>-2.022497464067341E-2</v>
      </c>
      <c r="E24" s="165">
        <v>-25436.834920964204</v>
      </c>
    </row>
    <row r="25" spans="1:5" s="51" customFormat="1" ht="18" customHeight="1" x14ac:dyDescent="0.35">
      <c r="A25" s="41"/>
      <c r="B25" s="94"/>
      <c r="C25" s="43"/>
      <c r="D25" s="144"/>
      <c r="E25" s="145"/>
    </row>
    <row r="26" spans="1:5" ht="21.75" customHeight="1" x14ac:dyDescent="0.35">
      <c r="A26" s="24" t="s">
        <v>4</v>
      </c>
      <c r="C26" s="156"/>
      <c r="D26" s="156"/>
    </row>
    <row r="27" spans="1:5" ht="21.75" customHeight="1" x14ac:dyDescent="0.35">
      <c r="A27" s="29" t="s">
        <v>230</v>
      </c>
      <c r="B27" s="3"/>
    </row>
    <row r="28" spans="1:5" ht="21.75" customHeight="1" x14ac:dyDescent="0.35">
      <c r="A28" s="29"/>
      <c r="B28" s="3"/>
      <c r="C28" s="3"/>
    </row>
    <row r="29" spans="1:5" ht="21.75" customHeight="1" x14ac:dyDescent="0.35">
      <c r="C29" s="3"/>
    </row>
    <row r="30" spans="1:5" ht="21.75" customHeight="1" x14ac:dyDescent="0.35">
      <c r="A30" s="3"/>
      <c r="B30" s="156"/>
      <c r="C30" s="156"/>
      <c r="D30" s="156"/>
    </row>
    <row r="31" spans="1:5" ht="21.75" customHeight="1" x14ac:dyDescent="0.35">
      <c r="A31" s="269" t="str">
        <f>Headings!F14</f>
        <v>Page 14</v>
      </c>
      <c r="B31" s="267"/>
      <c r="C31" s="267"/>
      <c r="D31" s="267"/>
      <c r="E31" s="266"/>
    </row>
  </sheetData>
  <mergeCells count="3">
    <mergeCell ref="A1:E1"/>
    <mergeCell ref="A2:E2"/>
    <mergeCell ref="A31:E31"/>
  </mergeCells>
  <phoneticPr fontId="4" type="noConversion"/>
  <pageMargins left="0.75" right="0.75" top="1" bottom="1" header="0.5" footer="0.5"/>
  <pageSetup scale="9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41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65" t="str">
        <f>Headings!E15</f>
        <v>August 2024 Rental Car Sales Tax Forecast</v>
      </c>
      <c r="B1" s="266"/>
      <c r="C1" s="266"/>
      <c r="D1" s="266"/>
      <c r="E1" s="266"/>
    </row>
    <row r="2" spans="1:5" ht="21.75" customHeight="1" x14ac:dyDescent="0.35">
      <c r="A2" s="265" t="s">
        <v>84</v>
      </c>
      <c r="B2" s="266"/>
      <c r="C2" s="266"/>
      <c r="D2" s="266"/>
      <c r="E2" s="266"/>
    </row>
    <row r="4" spans="1:5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Headings!E55</f>
        <v>% Change from July 2024 Forecast</v>
      </c>
      <c r="E4" s="34" t="str">
        <f>Headings!F55</f>
        <v>$ Change from July 2024 Forecast</v>
      </c>
    </row>
    <row r="5" spans="1:5" s="51" customFormat="1" ht="18" customHeight="1" x14ac:dyDescent="0.35">
      <c r="A5" s="36">
        <v>2014</v>
      </c>
      <c r="B5" s="37">
        <v>3494071.77</v>
      </c>
      <c r="C5" s="72" t="s">
        <v>78</v>
      </c>
      <c r="D5" s="49">
        <v>0</v>
      </c>
      <c r="E5" s="40">
        <v>0</v>
      </c>
    </row>
    <row r="6" spans="1:5" s="51" customFormat="1" ht="18" customHeight="1" x14ac:dyDescent="0.35">
      <c r="A6" s="41">
        <v>2015</v>
      </c>
      <c r="B6" s="42">
        <v>3734599.0666999999</v>
      </c>
      <c r="C6" s="43">
        <v>6.8838682354827485E-2</v>
      </c>
      <c r="D6" s="44">
        <v>0</v>
      </c>
      <c r="E6" s="45">
        <v>0</v>
      </c>
    </row>
    <row r="7" spans="1:5" s="51" customFormat="1" ht="18" customHeight="1" x14ac:dyDescent="0.35">
      <c r="A7" s="41">
        <v>2016</v>
      </c>
      <c r="B7" s="42">
        <v>3938032.52</v>
      </c>
      <c r="C7" s="43">
        <v>5.4472635393164159E-2</v>
      </c>
      <c r="D7" s="44">
        <v>0</v>
      </c>
      <c r="E7" s="45">
        <v>0</v>
      </c>
    </row>
    <row r="8" spans="1:5" s="51" customFormat="1" ht="18" customHeight="1" x14ac:dyDescent="0.35">
      <c r="A8" s="41">
        <v>2017</v>
      </c>
      <c r="B8" s="42">
        <v>3990916.1599999997</v>
      </c>
      <c r="C8" s="43">
        <v>1.3428949540518209E-2</v>
      </c>
      <c r="D8" s="44">
        <v>0</v>
      </c>
      <c r="E8" s="45">
        <v>0</v>
      </c>
    </row>
    <row r="9" spans="1:5" s="51" customFormat="1" ht="18" customHeight="1" x14ac:dyDescent="0.35">
      <c r="A9" s="41">
        <v>2018</v>
      </c>
      <c r="B9" s="42">
        <v>4267531.57</v>
      </c>
      <c r="C9" s="43">
        <v>6.9311255588992537E-2</v>
      </c>
      <c r="D9" s="44">
        <v>0</v>
      </c>
      <c r="E9" s="45">
        <v>0</v>
      </c>
    </row>
    <row r="10" spans="1:5" s="51" customFormat="1" ht="18" customHeight="1" x14ac:dyDescent="0.35">
      <c r="A10" s="41">
        <v>2019</v>
      </c>
      <c r="B10" s="42">
        <v>4229569.63</v>
      </c>
      <c r="C10" s="43">
        <v>-8.8955264600422135E-3</v>
      </c>
      <c r="D10" s="44">
        <v>0</v>
      </c>
      <c r="E10" s="45">
        <v>0</v>
      </c>
    </row>
    <row r="11" spans="1:5" s="51" customFormat="1" ht="18" customHeight="1" x14ac:dyDescent="0.35">
      <c r="A11" s="41">
        <v>2020</v>
      </c>
      <c r="B11" s="42">
        <v>2104431.4700000002</v>
      </c>
      <c r="C11" s="43">
        <v>-0.50244784834054146</v>
      </c>
      <c r="D11" s="44">
        <v>0</v>
      </c>
      <c r="E11" s="45">
        <v>0</v>
      </c>
    </row>
    <row r="12" spans="1:5" s="51" customFormat="1" ht="18" customHeight="1" x14ac:dyDescent="0.35">
      <c r="A12" s="41">
        <v>2021</v>
      </c>
      <c r="B12" s="42">
        <v>3686218.65</v>
      </c>
      <c r="C12" s="43">
        <v>0.75164584950822833</v>
      </c>
      <c r="D12" s="44">
        <v>0</v>
      </c>
      <c r="E12" s="45">
        <v>0</v>
      </c>
    </row>
    <row r="13" spans="1:5" s="51" customFormat="1" ht="18" customHeight="1" x14ac:dyDescent="0.35">
      <c r="A13" s="41">
        <v>2022</v>
      </c>
      <c r="B13" s="42">
        <v>5023576.26</v>
      </c>
      <c r="C13" s="43">
        <v>0.36279931739806037</v>
      </c>
      <c r="D13" s="44">
        <v>0</v>
      </c>
      <c r="E13" s="45">
        <v>0</v>
      </c>
    </row>
    <row r="14" spans="1:5" s="51" customFormat="1" ht="18" customHeight="1" thickBot="1" x14ac:dyDescent="0.4">
      <c r="A14" s="46">
        <v>2023</v>
      </c>
      <c r="B14" s="47">
        <v>5352441.71</v>
      </c>
      <c r="C14" s="48">
        <v>6.5464408815404385E-2</v>
      </c>
      <c r="D14" s="53">
        <v>0</v>
      </c>
      <c r="E14" s="75">
        <v>0</v>
      </c>
    </row>
    <row r="15" spans="1:5" s="51" customFormat="1" ht="18" customHeight="1" thickTop="1" x14ac:dyDescent="0.35">
      <c r="A15" s="41">
        <v>2024</v>
      </c>
      <c r="B15" s="42">
        <v>5532974.9352030149</v>
      </c>
      <c r="C15" s="43">
        <v>3.372913428757629E-2</v>
      </c>
      <c r="D15" s="44">
        <v>-2.3656496689997253E-2</v>
      </c>
      <c r="E15" s="45">
        <v>-134062.24632695504</v>
      </c>
    </row>
    <row r="16" spans="1:5" s="51" customFormat="1" ht="18" customHeight="1" x14ac:dyDescent="0.35">
      <c r="A16" s="41">
        <v>2025</v>
      </c>
      <c r="B16" s="42">
        <v>5773861.7070055399</v>
      </c>
      <c r="C16" s="43">
        <v>4.3536573836600256E-2</v>
      </c>
      <c r="D16" s="44">
        <v>-1.7193608327015997E-2</v>
      </c>
      <c r="E16" s="45">
        <v>-101010.24735463969</v>
      </c>
    </row>
    <row r="17" spans="1:5" s="51" customFormat="1" ht="18" customHeight="1" x14ac:dyDescent="0.35">
      <c r="A17" s="41">
        <v>2026</v>
      </c>
      <c r="B17" s="42">
        <v>5890543.1510109697</v>
      </c>
      <c r="C17" s="43">
        <v>2.0208562297891142E-2</v>
      </c>
      <c r="D17" s="44">
        <v>-1.7362964487531829E-2</v>
      </c>
      <c r="E17" s="45">
        <v>-104084.5071445303</v>
      </c>
    </row>
    <row r="18" spans="1:5" s="51" customFormat="1" ht="18" customHeight="1" x14ac:dyDescent="0.35">
      <c r="A18" s="41">
        <v>2027</v>
      </c>
      <c r="B18" s="42">
        <v>6080305.7659208504</v>
      </c>
      <c r="C18" s="43">
        <v>3.2214790732381315E-2</v>
      </c>
      <c r="D18" s="44">
        <v>-2.4907295893080383E-2</v>
      </c>
      <c r="E18" s="45">
        <v>-155312.38639601972</v>
      </c>
    </row>
    <row r="19" spans="1:5" s="51" customFormat="1" ht="18" customHeight="1" x14ac:dyDescent="0.35">
      <c r="A19" s="41">
        <v>2028</v>
      </c>
      <c r="B19" s="42">
        <v>6113822.0063496297</v>
      </c>
      <c r="C19" s="43">
        <v>5.5122623300678519E-3</v>
      </c>
      <c r="D19" s="44">
        <v>-3.0743514037162467E-2</v>
      </c>
      <c r="E19" s="45">
        <v>-193922.22326601949</v>
      </c>
    </row>
    <row r="20" spans="1:5" s="51" customFormat="1" ht="18" customHeight="1" x14ac:dyDescent="0.35">
      <c r="A20" s="41">
        <v>2029</v>
      </c>
      <c r="B20" s="42">
        <v>6161687.8608027697</v>
      </c>
      <c r="C20" s="43">
        <v>7.82912135868985E-3</v>
      </c>
      <c r="D20" s="44">
        <v>-2.7154997969111916E-2</v>
      </c>
      <c r="E20" s="45">
        <v>-171991.03762377985</v>
      </c>
    </row>
    <row r="21" spans="1:5" s="51" customFormat="1" ht="18" customHeight="1" x14ac:dyDescent="0.35">
      <c r="A21" s="41">
        <v>2030</v>
      </c>
      <c r="B21" s="42">
        <v>6238974.6400135299</v>
      </c>
      <c r="C21" s="43">
        <v>1.2543118209933368E-2</v>
      </c>
      <c r="D21" s="44">
        <v>-5.0869544341737627E-2</v>
      </c>
      <c r="E21" s="45">
        <v>-334383.74588563014</v>
      </c>
    </row>
    <row r="22" spans="1:5" s="51" customFormat="1" ht="18" customHeight="1" x14ac:dyDescent="0.35">
      <c r="A22" s="41">
        <v>2031</v>
      </c>
      <c r="B22" s="42">
        <v>6429259.2947269697</v>
      </c>
      <c r="C22" s="43">
        <v>3.0499347359589146E-2</v>
      </c>
      <c r="D22" s="44">
        <v>-4.9839357056496891E-2</v>
      </c>
      <c r="E22" s="45">
        <v>-337237.86812095065</v>
      </c>
    </row>
    <row r="23" spans="1:5" s="51" customFormat="1" ht="18" customHeight="1" x14ac:dyDescent="0.35">
      <c r="A23" s="41">
        <v>2032</v>
      </c>
      <c r="B23" s="42">
        <v>6610082.8261262998</v>
      </c>
      <c r="C23" s="43">
        <v>2.8125095459695437E-2</v>
      </c>
      <c r="D23" s="44">
        <v>-4.9004410869669557E-2</v>
      </c>
      <c r="E23" s="45">
        <v>-340614.84448131081</v>
      </c>
    </row>
    <row r="24" spans="1:5" s="51" customFormat="1" ht="18" customHeight="1" x14ac:dyDescent="0.35">
      <c r="A24" s="41">
        <v>2033</v>
      </c>
      <c r="B24" s="42">
        <v>6819530.6863434706</v>
      </c>
      <c r="C24" s="43">
        <v>3.1686117364419397E-2</v>
      </c>
      <c r="D24" s="44">
        <v>-4.756237699244803E-2</v>
      </c>
      <c r="E24" s="45">
        <v>-340550.47971668001</v>
      </c>
    </row>
    <row r="25" spans="1:5" ht="21.75" customHeight="1" x14ac:dyDescent="0.35">
      <c r="A25" s="24" t="s">
        <v>4</v>
      </c>
      <c r="B25" s="3"/>
      <c r="C25" s="3"/>
    </row>
    <row r="26" spans="1:5" ht="21.75" customHeight="1" x14ac:dyDescent="0.35">
      <c r="A26" s="25" t="s">
        <v>102</v>
      </c>
      <c r="B26" s="3"/>
      <c r="C26" s="3"/>
    </row>
    <row r="27" spans="1:5" ht="21.75" customHeight="1" x14ac:dyDescent="0.35">
      <c r="A27" s="29"/>
      <c r="B27" s="3"/>
      <c r="C27" s="3"/>
    </row>
    <row r="28" spans="1:5" ht="21.75" customHeight="1" x14ac:dyDescent="0.35">
      <c r="A28" s="111"/>
      <c r="B28" s="3"/>
      <c r="C28" s="3"/>
    </row>
    <row r="29" spans="1:5" ht="21.75" customHeight="1" x14ac:dyDescent="0.35">
      <c r="A29" s="111"/>
      <c r="B29" s="3"/>
      <c r="C29" s="3"/>
    </row>
    <row r="30" spans="1:5" ht="21.75" customHeight="1" x14ac:dyDescent="0.35">
      <c r="A30" s="264" t="str">
        <f>Headings!F15</f>
        <v>Page 15</v>
      </c>
      <c r="B30" s="267"/>
      <c r="C30" s="267"/>
      <c r="D30" s="267"/>
      <c r="E30" s="266"/>
    </row>
    <row r="32" spans="1:5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1:E1"/>
    <mergeCell ref="A2:E2"/>
    <mergeCell ref="A30:E30"/>
  </mergeCells>
  <phoneticPr fontId="4"/>
  <pageMargins left="0.75" right="0.75" top="1" bottom="1" header="0.5" footer="0.5"/>
  <pageSetup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7DDCD-3C3E-4E3D-9733-0101CA2ADEA0}">
  <sheetPr>
    <pageSetUpPr fitToPage="1"/>
  </sheetPr>
  <dimension ref="A1:E41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27" customWidth="1"/>
    <col min="2" max="2" width="20.7265625" style="227" customWidth="1"/>
    <col min="3" max="3" width="10.7265625" style="227" customWidth="1"/>
    <col min="4" max="5" width="17.7265625" style="156" customWidth="1"/>
    <col min="6" max="16384" width="10.7265625" style="156"/>
  </cols>
  <sheetData>
    <row r="1" spans="1:5" ht="23.4" x14ac:dyDescent="0.35">
      <c r="A1" s="265" t="str">
        <f>Headings!E16</f>
        <v>August 2024 State Shared Cannabis Excise Tax Forecast</v>
      </c>
      <c r="B1" s="266"/>
      <c r="C1" s="266"/>
      <c r="D1" s="266"/>
      <c r="E1" s="266"/>
    </row>
    <row r="2" spans="1:5" ht="21.75" customHeight="1" x14ac:dyDescent="0.35">
      <c r="A2" s="265" t="s">
        <v>84</v>
      </c>
      <c r="B2" s="266"/>
      <c r="C2" s="266"/>
      <c r="D2" s="266"/>
      <c r="E2" s="266"/>
    </row>
    <row r="4" spans="1:5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Headings!E55</f>
        <v>% Change from July 2024 Forecast</v>
      </c>
      <c r="E4" s="34" t="str">
        <f>Headings!F55</f>
        <v>$ Change from July 2024 Forecast</v>
      </c>
    </row>
    <row r="5" spans="1:5" s="51" customFormat="1" ht="18" customHeight="1" x14ac:dyDescent="0.35">
      <c r="A5" s="36">
        <v>2015</v>
      </c>
      <c r="B5" s="37">
        <v>482653.56</v>
      </c>
      <c r="C5" s="72" t="s">
        <v>78</v>
      </c>
      <c r="D5" s="80" t="s">
        <v>78</v>
      </c>
      <c r="E5" s="99" t="s">
        <v>78</v>
      </c>
    </row>
    <row r="6" spans="1:5" s="51" customFormat="1" ht="18" customHeight="1" x14ac:dyDescent="0.35">
      <c r="A6" s="41">
        <v>2016</v>
      </c>
      <c r="B6" s="42">
        <v>1025588.46</v>
      </c>
      <c r="C6" s="43">
        <v>1.1248956705095057</v>
      </c>
      <c r="D6" s="73" t="s">
        <v>78</v>
      </c>
      <c r="E6" s="74" t="s">
        <v>78</v>
      </c>
    </row>
    <row r="7" spans="1:5" s="51" customFormat="1" ht="18" customHeight="1" x14ac:dyDescent="0.35">
      <c r="A7" s="41">
        <v>2017</v>
      </c>
      <c r="B7" s="42">
        <v>997049.95</v>
      </c>
      <c r="C7" s="43">
        <v>-2.7826473398501417E-2</v>
      </c>
      <c r="D7" s="73" t="s">
        <v>78</v>
      </c>
      <c r="E7" s="74" t="s">
        <v>78</v>
      </c>
    </row>
    <row r="8" spans="1:5" s="51" customFormat="1" ht="18" customHeight="1" x14ac:dyDescent="0.35">
      <c r="A8" s="41">
        <v>2018</v>
      </c>
      <c r="B8" s="42">
        <v>2958721.8</v>
      </c>
      <c r="C8" s="43">
        <v>1.9674760025814151</v>
      </c>
      <c r="D8" s="73" t="s">
        <v>78</v>
      </c>
      <c r="E8" s="74" t="s">
        <v>78</v>
      </c>
    </row>
    <row r="9" spans="1:5" s="51" customFormat="1" ht="18" customHeight="1" x14ac:dyDescent="0.35">
      <c r="A9" s="41">
        <v>2019</v>
      </c>
      <c r="B9" s="42">
        <v>2270705.1799999997</v>
      </c>
      <c r="C9" s="43">
        <v>-0.23253846306198855</v>
      </c>
      <c r="D9" s="73" t="s">
        <v>78</v>
      </c>
      <c r="E9" s="74" t="s">
        <v>78</v>
      </c>
    </row>
    <row r="10" spans="1:5" s="51" customFormat="1" ht="18" customHeight="1" x14ac:dyDescent="0.35">
      <c r="A10" s="41">
        <v>2020</v>
      </c>
      <c r="B10" s="42">
        <v>2198266.9499999997</v>
      </c>
      <c r="C10" s="43">
        <v>-3.1901204365068603E-2</v>
      </c>
      <c r="D10" s="73" t="s">
        <v>78</v>
      </c>
      <c r="E10" s="74" t="s">
        <v>78</v>
      </c>
    </row>
    <row r="11" spans="1:5" s="51" customFormat="1" ht="18" customHeight="1" x14ac:dyDescent="0.35">
      <c r="A11" s="41">
        <v>2021</v>
      </c>
      <c r="B11" s="42">
        <v>2470902.39</v>
      </c>
      <c r="C11" s="43">
        <v>0.12402289903871799</v>
      </c>
      <c r="D11" s="73" t="s">
        <v>78</v>
      </c>
      <c r="E11" s="74" t="s">
        <v>78</v>
      </c>
    </row>
    <row r="12" spans="1:5" s="51" customFormat="1" ht="18" customHeight="1" x14ac:dyDescent="0.35">
      <c r="A12" s="41">
        <v>2022</v>
      </c>
      <c r="B12" s="42">
        <v>3060680.0600000005</v>
      </c>
      <c r="C12" s="43">
        <v>0.23868918189034583</v>
      </c>
      <c r="D12" s="73" t="s">
        <v>78</v>
      </c>
      <c r="E12" s="74" t="s">
        <v>78</v>
      </c>
    </row>
    <row r="13" spans="1:5" s="51" customFormat="1" ht="18" customHeight="1" thickBot="1" x14ac:dyDescent="0.4">
      <c r="A13" s="41">
        <v>2023</v>
      </c>
      <c r="B13" s="42">
        <v>3093055.29</v>
      </c>
      <c r="C13" s="43">
        <v>1.0577789695535689E-2</v>
      </c>
      <c r="D13" s="73">
        <v>0</v>
      </c>
      <c r="E13" s="74">
        <v>0</v>
      </c>
    </row>
    <row r="14" spans="1:5" s="51" customFormat="1" ht="18" customHeight="1" thickTop="1" x14ac:dyDescent="0.35">
      <c r="A14" s="186">
        <v>2024</v>
      </c>
      <c r="B14" s="187">
        <v>3164015.387739067</v>
      </c>
      <c r="C14" s="231">
        <v>2.2941748881271096E-2</v>
      </c>
      <c r="D14" s="207">
        <v>0</v>
      </c>
      <c r="E14" s="208">
        <v>0</v>
      </c>
    </row>
    <row r="15" spans="1:5" s="51" customFormat="1" ht="18" customHeight="1" x14ac:dyDescent="0.35">
      <c r="A15" s="41">
        <v>2025</v>
      </c>
      <c r="B15" s="42">
        <v>3045953.3793778266</v>
      </c>
      <c r="C15" s="43">
        <v>-3.7313980462530205E-2</v>
      </c>
      <c r="D15" s="73">
        <v>0</v>
      </c>
      <c r="E15" s="74">
        <v>0</v>
      </c>
    </row>
    <row r="16" spans="1:5" s="51" customFormat="1" ht="18" customHeight="1" x14ac:dyDescent="0.35">
      <c r="A16" s="41">
        <v>2026</v>
      </c>
      <c r="B16" s="42">
        <v>3263426.6969197588</v>
      </c>
      <c r="C16" s="43">
        <v>7.1397454410925265E-2</v>
      </c>
      <c r="D16" s="73">
        <v>0</v>
      </c>
      <c r="E16" s="74">
        <v>0</v>
      </c>
    </row>
    <row r="17" spans="1:5" s="51" customFormat="1" ht="18" customHeight="1" x14ac:dyDescent="0.35">
      <c r="A17" s="41">
        <v>2027</v>
      </c>
      <c r="B17" s="42">
        <v>3387660.9174299501</v>
      </c>
      <c r="C17" s="43">
        <v>3.8068641354025878E-2</v>
      </c>
      <c r="D17" s="73">
        <v>0</v>
      </c>
      <c r="E17" s="74">
        <v>0</v>
      </c>
    </row>
    <row r="18" spans="1:5" s="51" customFormat="1" ht="18" customHeight="1" x14ac:dyDescent="0.35">
      <c r="A18" s="41">
        <v>2028</v>
      </c>
      <c r="B18" s="42">
        <v>3497025.7035675035</v>
      </c>
      <c r="C18" s="43">
        <v>3.2283274153814379E-2</v>
      </c>
      <c r="D18" s="73">
        <v>0</v>
      </c>
      <c r="E18" s="74">
        <v>0</v>
      </c>
    </row>
    <row r="19" spans="1:5" s="51" customFormat="1" ht="18" customHeight="1" x14ac:dyDescent="0.35">
      <c r="A19" s="41">
        <v>2029</v>
      </c>
      <c r="B19" s="42">
        <v>3645480.1046856577</v>
      </c>
      <c r="C19" s="43">
        <v>4.2451618518762446E-2</v>
      </c>
      <c r="D19" s="73">
        <v>0</v>
      </c>
      <c r="E19" s="74">
        <v>0</v>
      </c>
    </row>
    <row r="20" spans="1:5" s="51" customFormat="1" ht="18" customHeight="1" x14ac:dyDescent="0.35">
      <c r="A20" s="41">
        <v>2030</v>
      </c>
      <c r="B20" s="42">
        <v>3754844.5078262272</v>
      </c>
      <c r="C20" s="43">
        <v>3.0000000000000027E-2</v>
      </c>
      <c r="D20" s="73">
        <v>0</v>
      </c>
      <c r="E20" s="74">
        <v>0</v>
      </c>
    </row>
    <row r="21" spans="1:5" s="51" customFormat="1" ht="18" customHeight="1" x14ac:dyDescent="0.35">
      <c r="A21" s="41">
        <v>2031</v>
      </c>
      <c r="B21" s="42">
        <v>3867489.8430610145</v>
      </c>
      <c r="C21" s="43">
        <v>3.0000000000000027E-2</v>
      </c>
      <c r="D21" s="73">
        <v>0</v>
      </c>
      <c r="E21" s="74">
        <v>0</v>
      </c>
    </row>
    <row r="22" spans="1:5" s="51" customFormat="1" ht="18" customHeight="1" x14ac:dyDescent="0.35">
      <c r="A22" s="41">
        <v>2032</v>
      </c>
      <c r="B22" s="42">
        <v>3983514.5383528448</v>
      </c>
      <c r="C22" s="43">
        <v>3.0000000000000027E-2</v>
      </c>
      <c r="D22" s="73">
        <v>0</v>
      </c>
      <c r="E22" s="74">
        <v>0</v>
      </c>
    </row>
    <row r="23" spans="1:5" s="51" customFormat="1" ht="18" customHeight="1" x14ac:dyDescent="0.35">
      <c r="A23" s="41">
        <v>2033</v>
      </c>
      <c r="B23" s="42">
        <v>4103019.9745034305</v>
      </c>
      <c r="C23" s="43">
        <v>3.0000000000000027E-2</v>
      </c>
      <c r="D23" s="73">
        <v>0</v>
      </c>
      <c r="E23" s="74">
        <v>0</v>
      </c>
    </row>
    <row r="24" spans="1:5" ht="21.75" customHeight="1" x14ac:dyDescent="0.35">
      <c r="A24" s="24" t="s">
        <v>4</v>
      </c>
      <c r="B24" s="3"/>
      <c r="C24" s="3"/>
    </row>
    <row r="25" spans="1:5" ht="21.75" customHeight="1" x14ac:dyDescent="0.35">
      <c r="A25" s="29" t="s">
        <v>311</v>
      </c>
      <c r="B25" s="3"/>
      <c r="C25" s="3"/>
    </row>
    <row r="26" spans="1:5" ht="21.75" customHeight="1" x14ac:dyDescent="0.35">
      <c r="A26" s="29" t="s">
        <v>309</v>
      </c>
      <c r="B26" s="3"/>
      <c r="C26" s="3"/>
    </row>
    <row r="27" spans="1:5" ht="21.75" customHeight="1" x14ac:dyDescent="0.35">
      <c r="A27" s="70" t="s">
        <v>310</v>
      </c>
      <c r="B27" s="3"/>
      <c r="C27" s="3"/>
    </row>
    <row r="28" spans="1:5" ht="21.75" customHeight="1" x14ac:dyDescent="0.35">
      <c r="A28" s="70" t="s">
        <v>312</v>
      </c>
      <c r="B28" s="3"/>
      <c r="C28" s="3"/>
    </row>
    <row r="29" spans="1:5" ht="21.75" customHeight="1" x14ac:dyDescent="0.35">
      <c r="A29" s="70"/>
      <c r="B29" s="3"/>
      <c r="C29" s="3"/>
    </row>
    <row r="30" spans="1:5" ht="21.75" customHeight="1" x14ac:dyDescent="0.35">
      <c r="A30" s="264" t="str">
        <f>Headings!F16</f>
        <v>Page 16</v>
      </c>
      <c r="B30" s="267"/>
      <c r="C30" s="267"/>
      <c r="D30" s="267"/>
      <c r="E30" s="266"/>
    </row>
    <row r="32" spans="1:5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1:E1"/>
    <mergeCell ref="A2:E2"/>
    <mergeCell ref="A30:E30"/>
  </mergeCells>
  <pageMargins left="0.75" right="0.75" top="1" bottom="1" header="0.5" footer="0.5"/>
  <pageSetup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41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7" width="10.7265625" style="18"/>
    <col min="8" max="8" width="15.90625" style="18" bestFit="1" customWidth="1"/>
    <col min="9" max="16384" width="10.7265625" style="18"/>
  </cols>
  <sheetData>
    <row r="1" spans="1:9" ht="23.4" x14ac:dyDescent="0.35">
      <c r="A1" s="265" t="str">
        <f>Headings!E17</f>
        <v>August 2024 Real Estate Excise Tax (REET 1) Forecast</v>
      </c>
      <c r="B1" s="266"/>
      <c r="C1" s="266"/>
      <c r="D1" s="266"/>
      <c r="E1" s="266"/>
    </row>
    <row r="2" spans="1:9" ht="21.75" customHeight="1" x14ac:dyDescent="0.35">
      <c r="A2" s="265" t="s">
        <v>84</v>
      </c>
      <c r="B2" s="266"/>
      <c r="C2" s="266"/>
      <c r="D2" s="266"/>
      <c r="E2" s="266"/>
    </row>
    <row r="4" spans="1:9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Headings!E55</f>
        <v>% Change from July 2024 Forecast</v>
      </c>
      <c r="E4" s="34" t="str">
        <f>Headings!F55</f>
        <v>$ Change from July 2024 Forecast</v>
      </c>
    </row>
    <row r="5" spans="1:9" s="51" customFormat="1" ht="18" customHeight="1" x14ac:dyDescent="0.35">
      <c r="A5" s="36">
        <v>2014</v>
      </c>
      <c r="B5" s="37">
        <v>5460691.6899999995</v>
      </c>
      <c r="C5" s="72" t="s">
        <v>78</v>
      </c>
      <c r="D5" s="49">
        <v>0</v>
      </c>
      <c r="E5" s="40">
        <v>0</v>
      </c>
      <c r="H5" s="117"/>
      <c r="I5" s="119"/>
    </row>
    <row r="6" spans="1:9" s="51" customFormat="1" ht="18" customHeight="1" x14ac:dyDescent="0.35">
      <c r="A6" s="41">
        <v>2015</v>
      </c>
      <c r="B6" s="42">
        <v>7300582.5899999999</v>
      </c>
      <c r="C6" s="43">
        <v>0.33693367149244802</v>
      </c>
      <c r="D6" s="44">
        <v>0</v>
      </c>
      <c r="E6" s="45">
        <v>0</v>
      </c>
      <c r="H6" s="117"/>
      <c r="I6" s="119"/>
    </row>
    <row r="7" spans="1:9" s="51" customFormat="1" ht="18" customHeight="1" x14ac:dyDescent="0.35">
      <c r="A7" s="41">
        <v>2016</v>
      </c>
      <c r="B7" s="42">
        <v>7431560.2699999996</v>
      </c>
      <c r="C7" s="43">
        <v>1.7940716153174829E-2</v>
      </c>
      <c r="D7" s="44">
        <v>0</v>
      </c>
      <c r="E7" s="45">
        <v>0</v>
      </c>
      <c r="H7" s="117"/>
      <c r="I7" s="119"/>
    </row>
    <row r="8" spans="1:9" s="51" customFormat="1" ht="18" customHeight="1" x14ac:dyDescent="0.35">
      <c r="A8" s="41">
        <v>2017</v>
      </c>
      <c r="B8" s="42">
        <v>7943445.1999999993</v>
      </c>
      <c r="C8" s="43">
        <v>6.887987332436718E-2</v>
      </c>
      <c r="D8" s="44">
        <v>0</v>
      </c>
      <c r="E8" s="45">
        <v>0</v>
      </c>
      <c r="H8" s="117"/>
      <c r="I8" s="119"/>
    </row>
    <row r="9" spans="1:9" s="51" customFormat="1" ht="18" customHeight="1" x14ac:dyDescent="0.35">
      <c r="A9" s="41">
        <v>2018</v>
      </c>
      <c r="B9" s="42">
        <v>7997142.709999999</v>
      </c>
      <c r="C9" s="43">
        <v>6.7599773962059295E-3</v>
      </c>
      <c r="D9" s="44">
        <v>0</v>
      </c>
      <c r="E9" s="45">
        <v>0</v>
      </c>
      <c r="H9" s="117"/>
      <c r="I9" s="119"/>
    </row>
    <row r="10" spans="1:9" s="51" customFormat="1" ht="18" customHeight="1" x14ac:dyDescent="0.35">
      <c r="A10" s="41">
        <v>2019</v>
      </c>
      <c r="B10" s="42">
        <v>7768147.6199999992</v>
      </c>
      <c r="C10" s="43">
        <v>-2.8634613424323829E-2</v>
      </c>
      <c r="D10" s="44">
        <v>0</v>
      </c>
      <c r="E10" s="45">
        <v>0</v>
      </c>
      <c r="H10" s="117"/>
      <c r="I10" s="119"/>
    </row>
    <row r="11" spans="1:9" s="51" customFormat="1" ht="18" customHeight="1" x14ac:dyDescent="0.35">
      <c r="A11" s="41">
        <v>2020</v>
      </c>
      <c r="B11" s="42">
        <v>8959798.1999999993</v>
      </c>
      <c r="C11" s="43">
        <v>0.15340215432208804</v>
      </c>
      <c r="D11" s="44">
        <v>0</v>
      </c>
      <c r="E11" s="45">
        <v>0</v>
      </c>
      <c r="H11" s="117"/>
      <c r="I11" s="119"/>
    </row>
    <row r="12" spans="1:9" s="51" customFormat="1" ht="18" customHeight="1" x14ac:dyDescent="0.35">
      <c r="A12" s="41">
        <v>2021</v>
      </c>
      <c r="B12" s="42">
        <v>12316448.349999998</v>
      </c>
      <c r="C12" s="43">
        <v>0.37463457045271387</v>
      </c>
      <c r="D12" s="44">
        <v>0</v>
      </c>
      <c r="E12" s="45">
        <v>0</v>
      </c>
      <c r="H12" s="117"/>
      <c r="I12" s="119"/>
    </row>
    <row r="13" spans="1:9" s="51" customFormat="1" ht="18" customHeight="1" x14ac:dyDescent="0.35">
      <c r="A13" s="41">
        <v>2022</v>
      </c>
      <c r="B13" s="42">
        <v>10945278.854100002</v>
      </c>
      <c r="C13" s="43">
        <v>-0.11132831940954768</v>
      </c>
      <c r="D13" s="44">
        <v>0</v>
      </c>
      <c r="E13" s="45">
        <v>0</v>
      </c>
      <c r="H13" s="117"/>
      <c r="I13" s="119"/>
    </row>
    <row r="14" spans="1:9" s="51" customFormat="1" ht="18" customHeight="1" thickBot="1" x14ac:dyDescent="0.4">
      <c r="A14" s="46">
        <v>2023</v>
      </c>
      <c r="B14" s="47">
        <v>7663874.9700000007</v>
      </c>
      <c r="C14" s="48">
        <v>-0.29980084818677943</v>
      </c>
      <c r="D14" s="53">
        <v>0</v>
      </c>
      <c r="E14" s="75">
        <v>0</v>
      </c>
      <c r="H14" s="117"/>
      <c r="I14" s="119"/>
    </row>
    <row r="15" spans="1:9" s="51" customFormat="1" ht="18" customHeight="1" thickTop="1" x14ac:dyDescent="0.35">
      <c r="A15" s="41">
        <v>2024</v>
      </c>
      <c r="B15" s="42">
        <v>9053564.3334353473</v>
      </c>
      <c r="C15" s="43">
        <v>0.18132985844305161</v>
      </c>
      <c r="D15" s="44">
        <v>0</v>
      </c>
      <c r="E15" s="45">
        <v>0</v>
      </c>
      <c r="H15" s="118"/>
      <c r="I15" s="119"/>
    </row>
    <row r="16" spans="1:9" s="51" customFormat="1" ht="18" customHeight="1" x14ac:dyDescent="0.35">
      <c r="A16" s="41">
        <v>2025</v>
      </c>
      <c r="B16" s="42">
        <v>9975565.2662657201</v>
      </c>
      <c r="C16" s="43">
        <v>0.10183844714344925</v>
      </c>
      <c r="D16" s="44">
        <v>0</v>
      </c>
      <c r="E16" s="45">
        <v>0</v>
      </c>
      <c r="H16" s="118"/>
      <c r="I16" s="119"/>
    </row>
    <row r="17" spans="1:9" s="51" customFormat="1" ht="18" customHeight="1" x14ac:dyDescent="0.35">
      <c r="A17" s="41">
        <v>2026</v>
      </c>
      <c r="B17" s="42">
        <v>10501324.378142742</v>
      </c>
      <c r="C17" s="43">
        <v>5.2704693703421235E-2</v>
      </c>
      <c r="D17" s="44">
        <v>0</v>
      </c>
      <c r="E17" s="45">
        <v>0</v>
      </c>
      <c r="H17" s="118"/>
      <c r="I17" s="119"/>
    </row>
    <row r="18" spans="1:9" s="51" customFormat="1" ht="18" customHeight="1" x14ac:dyDescent="0.35">
      <c r="A18" s="41">
        <v>2027</v>
      </c>
      <c r="B18" s="42">
        <v>11048455.224518821</v>
      </c>
      <c r="C18" s="43">
        <v>5.2101128074366176E-2</v>
      </c>
      <c r="D18" s="44">
        <v>0</v>
      </c>
      <c r="E18" s="45">
        <v>0</v>
      </c>
      <c r="H18" s="118"/>
      <c r="I18" s="119"/>
    </row>
    <row r="19" spans="1:9" s="51" customFormat="1" ht="18" customHeight="1" x14ac:dyDescent="0.35">
      <c r="A19" s="41">
        <v>2028</v>
      </c>
      <c r="B19" s="42">
        <v>11420850.430403441</v>
      </c>
      <c r="C19" s="43">
        <v>3.3705635613040075E-2</v>
      </c>
      <c r="D19" s="44">
        <v>0</v>
      </c>
      <c r="E19" s="45">
        <v>0</v>
      </c>
      <c r="H19" s="118"/>
      <c r="I19" s="119"/>
    </row>
    <row r="20" spans="1:9" s="51" customFormat="1" ht="18" customHeight="1" x14ac:dyDescent="0.35">
      <c r="A20" s="41">
        <v>2029</v>
      </c>
      <c r="B20" s="42">
        <v>10933088.276163299</v>
      </c>
      <c r="C20" s="43">
        <v>-4.2708041508158767E-2</v>
      </c>
      <c r="D20" s="44">
        <v>0</v>
      </c>
      <c r="E20" s="45">
        <v>0</v>
      </c>
      <c r="H20" s="118"/>
      <c r="I20" s="119"/>
    </row>
    <row r="21" spans="1:9" s="51" customFormat="1" ht="18" customHeight="1" x14ac:dyDescent="0.35">
      <c r="A21" s="41">
        <v>2030</v>
      </c>
      <c r="B21" s="42">
        <v>9405427.3953258079</v>
      </c>
      <c r="C21" s="43">
        <v>-0.13972821239979838</v>
      </c>
      <c r="D21" s="44">
        <v>0</v>
      </c>
      <c r="E21" s="45">
        <v>0</v>
      </c>
      <c r="H21" s="118"/>
      <c r="I21" s="119"/>
    </row>
    <row r="22" spans="1:9" s="51" customFormat="1" ht="18" customHeight="1" x14ac:dyDescent="0.35">
      <c r="A22" s="41">
        <v>2031</v>
      </c>
      <c r="B22" s="42">
        <v>9789029.7217851467</v>
      </c>
      <c r="C22" s="43">
        <v>4.0785209468522154E-2</v>
      </c>
      <c r="D22" s="44">
        <v>0</v>
      </c>
      <c r="E22" s="45">
        <v>0</v>
      </c>
      <c r="H22" s="118"/>
      <c r="I22" s="119"/>
    </row>
    <row r="23" spans="1:9" s="51" customFormat="1" ht="18" customHeight="1" x14ac:dyDescent="0.35">
      <c r="A23" s="41">
        <v>2032</v>
      </c>
      <c r="B23" s="42">
        <v>10116499.869985206</v>
      </c>
      <c r="C23" s="43">
        <v>3.3452768814388856E-2</v>
      </c>
      <c r="D23" s="44">
        <v>0</v>
      </c>
      <c r="E23" s="45">
        <v>0</v>
      </c>
      <c r="H23" s="118"/>
      <c r="I23" s="119"/>
    </row>
    <row r="24" spans="1:9" s="51" customFormat="1" ht="18" customHeight="1" x14ac:dyDescent="0.35">
      <c r="A24" s="41">
        <v>2033</v>
      </c>
      <c r="B24" s="42">
        <v>10482575.579977054</v>
      </c>
      <c r="C24" s="43">
        <v>3.6186004517033021E-2</v>
      </c>
      <c r="D24" s="44">
        <v>0</v>
      </c>
      <c r="E24" s="45">
        <v>0</v>
      </c>
      <c r="H24" s="118"/>
      <c r="I24" s="119"/>
    </row>
    <row r="25" spans="1:9" ht="21.75" customHeight="1" x14ac:dyDescent="0.35">
      <c r="A25" s="24" t="s">
        <v>4</v>
      </c>
      <c r="B25" s="3"/>
      <c r="C25" s="3"/>
    </row>
    <row r="26" spans="1:9" ht="21.75" customHeight="1" x14ac:dyDescent="0.35">
      <c r="A26" s="25" t="s">
        <v>83</v>
      </c>
      <c r="B26" s="3"/>
      <c r="C26" s="3"/>
    </row>
    <row r="27" spans="1:9" ht="21.75" customHeight="1" x14ac:dyDescent="0.35">
      <c r="A27" s="29" t="s">
        <v>167</v>
      </c>
      <c r="B27" s="3"/>
      <c r="C27" s="3"/>
    </row>
    <row r="28" spans="1:9" ht="21.75" customHeight="1" x14ac:dyDescent="0.35">
      <c r="A28" s="110" t="s">
        <v>191</v>
      </c>
      <c r="B28" s="3"/>
      <c r="C28" s="3"/>
    </row>
    <row r="29" spans="1:9" ht="21.75" customHeight="1" x14ac:dyDescent="0.35">
      <c r="A29" s="108"/>
      <c r="B29" s="3"/>
      <c r="C29" s="3"/>
    </row>
    <row r="30" spans="1:9" ht="21.75" customHeight="1" x14ac:dyDescent="0.35">
      <c r="A30" s="264" t="str">
        <f>Headings!F17</f>
        <v>Page 17</v>
      </c>
      <c r="B30" s="267"/>
      <c r="C30" s="267"/>
      <c r="D30" s="267"/>
      <c r="E30" s="266"/>
    </row>
    <row r="32" spans="1:9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30:E30"/>
    <mergeCell ref="A2:E2"/>
    <mergeCell ref="A1:E1"/>
  </mergeCells>
  <phoneticPr fontId="4"/>
  <pageMargins left="0.75" right="0.75" top="1" bottom="1" header="0.5" footer="0.5"/>
  <pageSetup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D41"/>
  <sheetViews>
    <sheetView zoomScale="75" zoomScaleNormal="75" workbookViewId="0">
      <selection activeCell="A30" sqref="A30:D30"/>
    </sheetView>
  </sheetViews>
  <sheetFormatPr defaultColWidth="10.7265625" defaultRowHeight="21.75" customHeight="1" x14ac:dyDescent="0.35"/>
  <cols>
    <col min="1" max="1" width="15.26953125" style="2" customWidth="1"/>
    <col min="2" max="2" width="22.7265625" style="2" customWidth="1"/>
    <col min="3" max="3" width="15.26953125" style="2" customWidth="1"/>
    <col min="4" max="4" width="20.6328125" style="18" customWidth="1"/>
    <col min="5" max="16384" width="10.7265625" style="18"/>
  </cols>
  <sheetData>
    <row r="1" spans="1:4" ht="23.4" x14ac:dyDescent="0.35">
      <c r="A1" s="265" t="str">
        <f>Headings!E18</f>
        <v>August 2024 Investment Pool Nominal Rate of Return Forecast</v>
      </c>
      <c r="B1" s="270"/>
      <c r="C1" s="270"/>
      <c r="D1" s="270"/>
    </row>
    <row r="2" spans="1:4" ht="21.75" customHeight="1" x14ac:dyDescent="0.35">
      <c r="A2" s="265" t="s">
        <v>84</v>
      </c>
      <c r="B2" s="266"/>
      <c r="C2" s="266"/>
      <c r="D2" s="266"/>
    </row>
    <row r="4" spans="1:4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Headings!E55</f>
        <v>% Change from July 2024 Forecast</v>
      </c>
    </row>
    <row r="5" spans="1:4" s="51" customFormat="1" ht="18" customHeight="1" x14ac:dyDescent="0.35">
      <c r="A5" s="36">
        <v>2014</v>
      </c>
      <c r="B5" s="39">
        <v>5.0556999999999894E-3</v>
      </c>
      <c r="C5" s="72" t="s">
        <v>78</v>
      </c>
      <c r="D5" s="49">
        <v>0</v>
      </c>
    </row>
    <row r="6" spans="1:4" s="51" customFormat="1" ht="18" customHeight="1" x14ac:dyDescent="0.35">
      <c r="A6" s="41">
        <v>2015</v>
      </c>
      <c r="B6" s="54">
        <v>5.9749E-3</v>
      </c>
      <c r="C6" s="43">
        <v>9.1920000000001063E-4</v>
      </c>
      <c r="D6" s="44">
        <v>0</v>
      </c>
    </row>
    <row r="7" spans="1:4" s="51" customFormat="1" ht="18" customHeight="1" x14ac:dyDescent="0.35">
      <c r="A7" s="41">
        <v>2016</v>
      </c>
      <c r="B7" s="54">
        <v>8.2862999999999999E-3</v>
      </c>
      <c r="C7" s="43">
        <v>2.3113999999999999E-3</v>
      </c>
      <c r="D7" s="44">
        <v>0</v>
      </c>
    </row>
    <row r="8" spans="1:4" s="51" customFormat="1" ht="18" customHeight="1" x14ac:dyDescent="0.35">
      <c r="A8" s="41">
        <v>2017</v>
      </c>
      <c r="B8" s="54">
        <v>1.1222000000000001E-2</v>
      </c>
      <c r="C8" s="43">
        <v>2.9357000000000012E-3</v>
      </c>
      <c r="D8" s="44">
        <v>0</v>
      </c>
    </row>
    <row r="9" spans="1:4" s="51" customFormat="1" ht="18" customHeight="1" x14ac:dyDescent="0.35">
      <c r="A9" s="41">
        <v>2018</v>
      </c>
      <c r="B9" s="54">
        <v>1.7256000000000001E-2</v>
      </c>
      <c r="C9" s="43">
        <v>6.0339999999999994E-3</v>
      </c>
      <c r="D9" s="44">
        <v>0</v>
      </c>
    </row>
    <row r="10" spans="1:4" s="51" customFormat="1" ht="18" customHeight="1" x14ac:dyDescent="0.35">
      <c r="A10" s="41">
        <v>2019</v>
      </c>
      <c r="B10" s="54">
        <v>2.23456E-2</v>
      </c>
      <c r="C10" s="43">
        <v>5.0895999999999997E-3</v>
      </c>
      <c r="D10" s="44">
        <v>0</v>
      </c>
    </row>
    <row r="11" spans="1:4" s="51" customFormat="1" ht="18" customHeight="1" x14ac:dyDescent="0.35">
      <c r="A11" s="41">
        <v>2020</v>
      </c>
      <c r="B11" s="54">
        <v>1.3897E-2</v>
      </c>
      <c r="C11" s="43">
        <v>-8.4486000000000006E-3</v>
      </c>
      <c r="D11" s="44">
        <v>0</v>
      </c>
    </row>
    <row r="12" spans="1:4" s="51" customFormat="1" ht="18" customHeight="1" x14ac:dyDescent="0.35">
      <c r="A12" s="41">
        <v>2021</v>
      </c>
      <c r="B12" s="54">
        <v>6.7288599999999997E-3</v>
      </c>
      <c r="C12" s="43">
        <v>-7.1681399999999999E-3</v>
      </c>
      <c r="D12" s="44">
        <v>0</v>
      </c>
    </row>
    <row r="13" spans="1:4" s="51" customFormat="1" ht="18" customHeight="1" x14ac:dyDescent="0.35">
      <c r="A13" s="41">
        <v>2022</v>
      </c>
      <c r="B13" s="54">
        <v>1.11E-2</v>
      </c>
      <c r="C13" s="43">
        <v>4.3711400000000008E-3</v>
      </c>
      <c r="D13" s="44">
        <v>0</v>
      </c>
    </row>
    <row r="14" spans="1:4" s="51" customFormat="1" ht="18" customHeight="1" thickBot="1" x14ac:dyDescent="0.4">
      <c r="A14" s="46">
        <v>2023</v>
      </c>
      <c r="B14" s="55">
        <v>3.1E-2</v>
      </c>
      <c r="C14" s="48">
        <v>1.9900000000000001E-2</v>
      </c>
      <c r="D14" s="53">
        <v>0</v>
      </c>
    </row>
    <row r="15" spans="1:4" s="51" customFormat="1" ht="18" customHeight="1" thickTop="1" x14ac:dyDescent="0.35">
      <c r="A15" s="41">
        <v>2024</v>
      </c>
      <c r="B15" s="54">
        <v>4.1500000000000002E-2</v>
      </c>
      <c r="C15" s="43">
        <v>1.0500000000000002E-2</v>
      </c>
      <c r="D15" s="44">
        <v>0</v>
      </c>
    </row>
    <row r="16" spans="1:4" ht="18" customHeight="1" x14ac:dyDescent="0.35">
      <c r="A16" s="41">
        <v>2025</v>
      </c>
      <c r="B16" s="54">
        <v>3.9E-2</v>
      </c>
      <c r="C16" s="43">
        <v>-2.5000000000000022E-3</v>
      </c>
      <c r="D16" s="44">
        <v>0</v>
      </c>
    </row>
    <row r="17" spans="1:4" s="126" customFormat="1" ht="18" customHeight="1" x14ac:dyDescent="0.35">
      <c r="A17" s="41">
        <v>2026</v>
      </c>
      <c r="B17" s="54">
        <v>3.5000000000000003E-2</v>
      </c>
      <c r="C17" s="43">
        <v>-3.9999999999999966E-3</v>
      </c>
      <c r="D17" s="44">
        <v>0</v>
      </c>
    </row>
    <row r="18" spans="1:4" s="141" customFormat="1" ht="18" customHeight="1" x14ac:dyDescent="0.35">
      <c r="A18" s="41">
        <v>2027</v>
      </c>
      <c r="B18" s="54">
        <v>3.1248640000000001E-2</v>
      </c>
      <c r="C18" s="43">
        <v>-3.7513600000000022E-3</v>
      </c>
      <c r="D18" s="44">
        <v>-3.9505678417796342E-5</v>
      </c>
    </row>
    <row r="19" spans="1:4" s="143" customFormat="1" ht="18" customHeight="1" x14ac:dyDescent="0.35">
      <c r="A19" s="41">
        <v>2028</v>
      </c>
      <c r="B19" s="54">
        <v>2.8272200000000001E-2</v>
      </c>
      <c r="C19" s="43">
        <v>-2.9764400000000003E-3</v>
      </c>
      <c r="D19" s="44">
        <v>1.3846192667102408E-5</v>
      </c>
    </row>
    <row r="20" spans="1:4" s="154" customFormat="1" ht="18" customHeight="1" x14ac:dyDescent="0.35">
      <c r="A20" s="41">
        <v>2029</v>
      </c>
      <c r="B20" s="54">
        <v>2.838647E-2</v>
      </c>
      <c r="C20" s="43">
        <v>1.1426999999999965E-4</v>
      </c>
      <c r="D20" s="44">
        <v>7.7097325137401307E-5</v>
      </c>
    </row>
    <row r="21" spans="1:4" s="156" customFormat="1" ht="18" customHeight="1" x14ac:dyDescent="0.35">
      <c r="A21" s="41">
        <v>2030</v>
      </c>
      <c r="B21" s="54">
        <v>2.8432499999999999E-2</v>
      </c>
      <c r="C21" s="43">
        <v>4.6029999999998988E-5</v>
      </c>
      <c r="D21" s="44">
        <v>7.8367680991401484E-5</v>
      </c>
    </row>
    <row r="22" spans="1:4" s="156" customFormat="1" ht="18" customHeight="1" x14ac:dyDescent="0.35">
      <c r="A22" s="41">
        <v>2031</v>
      </c>
      <c r="B22" s="54">
        <v>2.844091E-2</v>
      </c>
      <c r="C22" s="43">
        <v>8.4100000000003616E-6</v>
      </c>
      <c r="D22" s="44">
        <v>7.7160816163400481E-5</v>
      </c>
    </row>
    <row r="23" spans="1:4" s="156" customFormat="1" ht="18" customHeight="1" x14ac:dyDescent="0.35">
      <c r="A23" s="41">
        <v>2032</v>
      </c>
      <c r="B23" s="54">
        <v>2.8452760000000001E-2</v>
      </c>
      <c r="C23" s="43">
        <v>1.1850000000000749E-5</v>
      </c>
      <c r="D23" s="44">
        <v>7.935014562140269E-5</v>
      </c>
    </row>
    <row r="24" spans="1:4" s="156" customFormat="1" ht="18" customHeight="1" x14ac:dyDescent="0.35">
      <c r="A24" s="41">
        <v>2033</v>
      </c>
      <c r="B24" s="54">
        <v>2.8446829999999999E-2</v>
      </c>
      <c r="C24" s="43">
        <v>-5.9300000000012121E-6</v>
      </c>
      <c r="D24" s="44">
        <v>6.6829999999996892E-5</v>
      </c>
    </row>
    <row r="25" spans="1:4" ht="21.75" customHeight="1" x14ac:dyDescent="0.35">
      <c r="A25" s="24" t="s">
        <v>4</v>
      </c>
      <c r="B25" s="3"/>
      <c r="C25" s="3"/>
    </row>
    <row r="26" spans="1:4" ht="21.75" customHeight="1" x14ac:dyDescent="0.35">
      <c r="A26" s="25" t="s">
        <v>16</v>
      </c>
      <c r="B26" s="3"/>
      <c r="C26" s="3"/>
    </row>
    <row r="27" spans="1:4" ht="21.75" customHeight="1" x14ac:dyDescent="0.35">
      <c r="A27" s="25"/>
      <c r="B27" s="3"/>
      <c r="C27" s="3"/>
    </row>
    <row r="28" spans="1:4" ht="21.75" customHeight="1" x14ac:dyDescent="0.35">
      <c r="A28" s="111"/>
      <c r="B28" s="3"/>
      <c r="C28" s="3"/>
    </row>
    <row r="29" spans="1:4" ht="21.75" customHeight="1" x14ac:dyDescent="0.35">
      <c r="A29" s="3"/>
      <c r="B29" s="18"/>
      <c r="C29" s="18"/>
    </row>
    <row r="30" spans="1:4" ht="21.75" customHeight="1" x14ac:dyDescent="0.35">
      <c r="A30" s="264" t="str">
        <f>Headings!F18</f>
        <v>Page 18</v>
      </c>
      <c r="B30" s="267"/>
      <c r="C30" s="267"/>
      <c r="D30" s="267"/>
    </row>
    <row r="32" spans="1:4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1:D1"/>
    <mergeCell ref="A2:D2"/>
    <mergeCell ref="A30:D30"/>
  </mergeCells>
  <phoneticPr fontId="4"/>
  <pageMargins left="0.75" right="0.75" top="1" bottom="1" header="0.5" footer="0.5"/>
  <pageSetup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D41"/>
  <sheetViews>
    <sheetView zoomScale="75" zoomScaleNormal="75" workbookViewId="0">
      <selection activeCell="A30" sqref="A30:D30"/>
    </sheetView>
  </sheetViews>
  <sheetFormatPr defaultColWidth="10.7265625" defaultRowHeight="21.75" customHeight="1" x14ac:dyDescent="0.35"/>
  <cols>
    <col min="1" max="1" width="15.26953125" style="2" customWidth="1"/>
    <col min="2" max="2" width="22.7265625" style="2" customWidth="1"/>
    <col min="3" max="3" width="15.26953125" style="2" customWidth="1"/>
    <col min="4" max="4" width="20.6328125" style="18" customWidth="1"/>
    <col min="5" max="16384" width="10.7265625" style="18"/>
  </cols>
  <sheetData>
    <row r="1" spans="1:4" ht="23.4" x14ac:dyDescent="0.35">
      <c r="A1" s="265" t="str">
        <f>Headings!E19</f>
        <v>August 2024 Investment Pool Real Rate of Return Forecast</v>
      </c>
      <c r="B1" s="270"/>
      <c r="C1" s="270"/>
      <c r="D1" s="270"/>
    </row>
    <row r="2" spans="1:4" ht="21.75" customHeight="1" x14ac:dyDescent="0.35">
      <c r="A2" s="265" t="s">
        <v>84</v>
      </c>
      <c r="B2" s="266"/>
      <c r="C2" s="266"/>
      <c r="D2" s="266"/>
    </row>
    <row r="4" spans="1:4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Headings!E55</f>
        <v>% Change from July 2024 Forecast</v>
      </c>
    </row>
    <row r="5" spans="1:4" s="51" customFormat="1" ht="18" customHeight="1" x14ac:dyDescent="0.35">
      <c r="A5" s="36">
        <v>2014</v>
      </c>
      <c r="B5" s="39">
        <v>-1.3144281885471898E-2</v>
      </c>
      <c r="C5" s="72" t="s">
        <v>78</v>
      </c>
      <c r="D5" s="49">
        <v>0</v>
      </c>
    </row>
    <row r="6" spans="1:4" s="51" customFormat="1" ht="18" customHeight="1" x14ac:dyDescent="0.35">
      <c r="A6" s="41">
        <v>2015</v>
      </c>
      <c r="B6" s="54">
        <v>-7.5234077565325963E-3</v>
      </c>
      <c r="C6" s="43">
        <v>5.6208741289393016E-3</v>
      </c>
      <c r="D6" s="44">
        <v>0</v>
      </c>
    </row>
    <row r="7" spans="1:4" s="51" customFormat="1" ht="18" customHeight="1" x14ac:dyDescent="0.35">
      <c r="A7" s="41">
        <v>2016</v>
      </c>
      <c r="B7" s="54">
        <v>-1.3557806575488662E-2</v>
      </c>
      <c r="C7" s="43">
        <v>-6.034398818956066E-3</v>
      </c>
      <c r="D7" s="44">
        <v>0</v>
      </c>
    </row>
    <row r="8" spans="1:4" s="51" customFormat="1" ht="18" customHeight="1" x14ac:dyDescent="0.35">
      <c r="A8" s="41">
        <v>2017</v>
      </c>
      <c r="B8" s="54">
        <v>-1.8737224587692447E-2</v>
      </c>
      <c r="C8" s="43">
        <v>-5.1794180122037847E-3</v>
      </c>
      <c r="D8" s="44">
        <v>0</v>
      </c>
    </row>
    <row r="9" spans="1:4" s="51" customFormat="1" ht="18" customHeight="1" x14ac:dyDescent="0.35">
      <c r="A9" s="41">
        <v>2018</v>
      </c>
      <c r="B9" s="54">
        <v>-1.4343632504454362E-2</v>
      </c>
      <c r="C9" s="43">
        <v>4.3935920832380848E-3</v>
      </c>
      <c r="D9" s="44">
        <v>0</v>
      </c>
    </row>
    <row r="10" spans="1:4" s="51" customFormat="1" ht="18" customHeight="1" x14ac:dyDescent="0.35">
      <c r="A10" s="41">
        <v>2019</v>
      </c>
      <c r="B10" s="54">
        <v>-3.0122368251410681E-3</v>
      </c>
      <c r="C10" s="43">
        <v>1.1331395679313294E-2</v>
      </c>
      <c r="D10" s="44">
        <v>0</v>
      </c>
    </row>
    <row r="11" spans="1:4" s="51" customFormat="1" ht="18" customHeight="1" x14ac:dyDescent="0.35">
      <c r="A11" s="41">
        <v>2020</v>
      </c>
      <c r="B11" s="54">
        <v>-2.992137586293353E-3</v>
      </c>
      <c r="C11" s="43">
        <v>2.0099238847715029E-5</v>
      </c>
      <c r="D11" s="44">
        <v>0</v>
      </c>
    </row>
    <row r="12" spans="1:4" s="51" customFormat="1" ht="18" customHeight="1" x14ac:dyDescent="0.35">
      <c r="A12" s="41">
        <v>2021</v>
      </c>
      <c r="B12" s="54">
        <v>-3.7098384016849395E-2</v>
      </c>
      <c r="C12" s="43">
        <v>-3.4106246430556042E-2</v>
      </c>
      <c r="D12" s="44">
        <v>0</v>
      </c>
    </row>
    <row r="13" spans="1:4" s="51" customFormat="1" ht="18" customHeight="1" x14ac:dyDescent="0.35">
      <c r="A13" s="41">
        <v>2022</v>
      </c>
      <c r="B13" s="54">
        <v>-7.2404324465261571E-2</v>
      </c>
      <c r="C13" s="43">
        <v>-3.5305940448412176E-2</v>
      </c>
      <c r="D13" s="44">
        <v>0</v>
      </c>
    </row>
    <row r="14" spans="1:4" s="51" customFormat="1" ht="18" customHeight="1" thickBot="1" x14ac:dyDescent="0.4">
      <c r="A14" s="46">
        <v>2023</v>
      </c>
      <c r="B14" s="55">
        <v>-2.5497874400387532E-2</v>
      </c>
      <c r="C14" s="48">
        <v>4.6906450064874039E-2</v>
      </c>
      <c r="D14" s="53">
        <v>0</v>
      </c>
    </row>
    <row r="15" spans="1:4" s="51" customFormat="1" ht="18" customHeight="1" thickTop="1" x14ac:dyDescent="0.35">
      <c r="A15" s="41">
        <v>2024</v>
      </c>
      <c r="B15" s="54">
        <v>2.2132409545805309E-3</v>
      </c>
      <c r="C15" s="43">
        <v>2.7711115354968063E-2</v>
      </c>
      <c r="D15" s="44">
        <v>0</v>
      </c>
    </row>
    <row r="16" spans="1:4" ht="18" customHeight="1" x14ac:dyDescent="0.35">
      <c r="A16" s="41">
        <v>2025</v>
      </c>
      <c r="B16" s="54">
        <v>3.9617354333751909E-3</v>
      </c>
      <c r="C16" s="43">
        <v>1.7484944787946599E-3</v>
      </c>
      <c r="D16" s="44">
        <v>0</v>
      </c>
    </row>
    <row r="17" spans="1:4" s="126" customFormat="1" ht="18" customHeight="1" x14ac:dyDescent="0.35">
      <c r="A17" s="41">
        <v>2026</v>
      </c>
      <c r="B17" s="54">
        <v>4.9519370812698416E-3</v>
      </c>
      <c r="C17" s="43">
        <v>9.902016478946507E-4</v>
      </c>
      <c r="D17" s="44">
        <v>0</v>
      </c>
    </row>
    <row r="18" spans="1:4" s="141" customFormat="1" ht="18" customHeight="1" x14ac:dyDescent="0.35">
      <c r="A18" s="41">
        <v>2027</v>
      </c>
      <c r="B18" s="54">
        <v>4.2347258739898752E-3</v>
      </c>
      <c r="C18" s="43">
        <v>-7.1721120727996635E-4</v>
      </c>
      <c r="D18" s="44">
        <v>-3.8470813533475479E-5</v>
      </c>
    </row>
    <row r="19" spans="1:4" s="143" customFormat="1" ht="18" customHeight="1" x14ac:dyDescent="0.35">
      <c r="A19" s="41">
        <v>2028</v>
      </c>
      <c r="B19" s="54">
        <v>7.0219801594939568E-5</v>
      </c>
      <c r="C19" s="43">
        <v>-4.1645060723949356E-3</v>
      </c>
      <c r="D19" s="44">
        <v>1.3466439084952597E-5</v>
      </c>
    </row>
    <row r="20" spans="1:4" s="154" customFormat="1" ht="18" customHeight="1" x14ac:dyDescent="0.35">
      <c r="A20" s="41">
        <v>2029</v>
      </c>
      <c r="B20" s="54">
        <v>1.6426122528490072E-3</v>
      </c>
      <c r="C20" s="43">
        <v>1.5723924512540677E-3</v>
      </c>
      <c r="D20" s="44">
        <v>7.5092359148154486E-5</v>
      </c>
    </row>
    <row r="21" spans="1:4" s="156" customFormat="1" ht="18" customHeight="1" x14ac:dyDescent="0.35">
      <c r="A21" s="41">
        <v>2030</v>
      </c>
      <c r="B21" s="54">
        <v>2.2731702563103529E-3</v>
      </c>
      <c r="C21" s="43">
        <v>6.3055800346134561E-4</v>
      </c>
      <c r="D21" s="44">
        <v>7.6374311462235056E-5</v>
      </c>
    </row>
    <row r="22" spans="1:4" s="156" customFormat="1" ht="18" customHeight="1" x14ac:dyDescent="0.35">
      <c r="A22" s="41">
        <v>2031</v>
      </c>
      <c r="B22" s="54">
        <v>2.183697135061502E-3</v>
      </c>
      <c r="C22" s="43">
        <v>-8.9473121248850873E-5</v>
      </c>
      <c r="D22" s="44">
        <v>7.5190816764214574E-5</v>
      </c>
    </row>
    <row r="23" spans="1:4" s="156" customFormat="1" ht="18" customHeight="1" x14ac:dyDescent="0.35">
      <c r="A23" s="41">
        <v>2032</v>
      </c>
      <c r="B23" s="54">
        <v>1.9023477837312175E-3</v>
      </c>
      <c r="C23" s="43">
        <v>-2.8134935133028449E-4</v>
      </c>
      <c r="D23" s="44">
        <v>7.7301651847383468E-5</v>
      </c>
    </row>
    <row r="24" spans="1:4" s="156" customFormat="1" ht="18" customHeight="1" x14ac:dyDescent="0.35">
      <c r="A24" s="41">
        <v>2033</v>
      </c>
      <c r="B24" s="54">
        <v>1.8965708718947649E-3</v>
      </c>
      <c r="C24" s="43">
        <v>-5.7769118364525696E-6</v>
      </c>
      <c r="D24" s="44">
        <v>6.5104724792819368E-5</v>
      </c>
    </row>
    <row r="25" spans="1:4" ht="21.75" customHeight="1" x14ac:dyDescent="0.35">
      <c r="A25" s="24" t="s">
        <v>4</v>
      </c>
      <c r="B25" s="3"/>
      <c r="C25" s="3"/>
    </row>
    <row r="26" spans="1:4" ht="21.75" customHeight="1" x14ac:dyDescent="0.35">
      <c r="A26" s="25" t="s">
        <v>33</v>
      </c>
      <c r="B26" s="3"/>
      <c r="C26" s="3"/>
    </row>
    <row r="27" spans="1:4" ht="21.75" customHeight="1" x14ac:dyDescent="0.35">
      <c r="A27" s="29" t="s">
        <v>168</v>
      </c>
      <c r="B27" s="3"/>
      <c r="C27" s="3"/>
    </row>
    <row r="28" spans="1:4" ht="21.75" customHeight="1" x14ac:dyDescent="0.35">
      <c r="A28" s="29" t="s">
        <v>300</v>
      </c>
      <c r="B28" s="3"/>
      <c r="C28" s="3"/>
    </row>
    <row r="29" spans="1:4" ht="21.75" customHeight="1" x14ac:dyDescent="0.35">
      <c r="A29" s="3"/>
      <c r="B29" s="18"/>
      <c r="C29" s="18"/>
    </row>
    <row r="30" spans="1:4" ht="21.75" customHeight="1" x14ac:dyDescent="0.35">
      <c r="A30" s="264" t="str">
        <f>Headings!F19</f>
        <v>Page 19</v>
      </c>
      <c r="B30" s="267"/>
      <c r="C30" s="267"/>
      <c r="D30" s="267"/>
    </row>
    <row r="32" spans="1:4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1:D1"/>
    <mergeCell ref="A2:D2"/>
    <mergeCell ref="A30:D30"/>
  </mergeCells>
  <phoneticPr fontId="4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0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6" width="19" style="18" bestFit="1" customWidth="1"/>
    <col min="7" max="16384" width="10.7265625" style="18"/>
  </cols>
  <sheetData>
    <row r="1" spans="1:5" ht="23.4" x14ac:dyDescent="0.35">
      <c r="A1" s="265" t="str">
        <f>Headings!E2</f>
        <v>August 2024 Countywide Assessed Value Forecast</v>
      </c>
      <c r="B1" s="266"/>
      <c r="C1" s="266"/>
      <c r="D1" s="266"/>
      <c r="E1" s="266"/>
    </row>
    <row r="2" spans="1:5" ht="21.75" customHeight="1" x14ac:dyDescent="0.35">
      <c r="A2" s="265" t="s">
        <v>84</v>
      </c>
      <c r="B2" s="266"/>
      <c r="C2" s="266"/>
      <c r="D2" s="266"/>
      <c r="E2" s="266"/>
    </row>
    <row r="4" spans="1:5" s="21" customFormat="1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Headings!E55</f>
        <v>% Change from July 2024 Forecast</v>
      </c>
      <c r="E4" s="34" t="str">
        <f>Headings!F55</f>
        <v>$ Change from July 2024 Forecast</v>
      </c>
    </row>
    <row r="5" spans="1:5" ht="18" customHeight="1" x14ac:dyDescent="0.35">
      <c r="A5" s="36">
        <v>2014</v>
      </c>
      <c r="B5" s="37">
        <v>340643616342</v>
      </c>
      <c r="C5" s="80" t="s">
        <v>78</v>
      </c>
      <c r="D5" s="49">
        <v>0</v>
      </c>
      <c r="E5" s="40">
        <v>0</v>
      </c>
    </row>
    <row r="6" spans="1:5" ht="18" customHeight="1" x14ac:dyDescent="0.35">
      <c r="A6" s="41">
        <v>2015</v>
      </c>
      <c r="B6" s="42">
        <v>388118855592</v>
      </c>
      <c r="C6" s="43">
        <v>0.13936923216061592</v>
      </c>
      <c r="D6" s="44">
        <v>0</v>
      </c>
      <c r="E6" s="45">
        <v>0</v>
      </c>
    </row>
    <row r="7" spans="1:5" ht="18" customHeight="1" x14ac:dyDescent="0.35">
      <c r="A7" s="41">
        <v>2016</v>
      </c>
      <c r="B7" s="42">
        <v>426335605836</v>
      </c>
      <c r="C7" s="43">
        <v>9.8466615814652325E-2</v>
      </c>
      <c r="D7" s="44">
        <v>0</v>
      </c>
      <c r="E7" s="45">
        <v>0</v>
      </c>
    </row>
    <row r="8" spans="1:5" ht="18" customHeight="1" x14ac:dyDescent="0.35">
      <c r="A8" s="41">
        <v>2017</v>
      </c>
      <c r="B8" s="42">
        <v>471456288020</v>
      </c>
      <c r="C8" s="43">
        <v>0.1058337177715265</v>
      </c>
      <c r="D8" s="44">
        <v>0</v>
      </c>
      <c r="E8" s="45">
        <v>0</v>
      </c>
    </row>
    <row r="9" spans="1:5" ht="18" customHeight="1" x14ac:dyDescent="0.35">
      <c r="A9" s="41">
        <v>2018</v>
      </c>
      <c r="B9" s="42">
        <v>534662434752.99994</v>
      </c>
      <c r="C9" s="43">
        <v>0.13406576248765312</v>
      </c>
      <c r="D9" s="44">
        <v>0</v>
      </c>
      <c r="E9" s="45">
        <v>0</v>
      </c>
    </row>
    <row r="10" spans="1:5" ht="18" customHeight="1" x14ac:dyDescent="0.35">
      <c r="A10" s="41">
        <v>2019</v>
      </c>
      <c r="B10" s="42">
        <v>606623698131</v>
      </c>
      <c r="C10" s="43">
        <v>0.13459195690687387</v>
      </c>
      <c r="D10" s="44">
        <v>0</v>
      </c>
      <c r="E10" s="45">
        <v>0</v>
      </c>
    </row>
    <row r="11" spans="1:5" ht="18" customHeight="1" x14ac:dyDescent="0.35">
      <c r="A11" s="41">
        <v>2020</v>
      </c>
      <c r="B11" s="42">
        <v>642490492043.99902</v>
      </c>
      <c r="C11" s="43">
        <v>5.9125276548714023E-2</v>
      </c>
      <c r="D11" s="44">
        <v>0</v>
      </c>
      <c r="E11" s="45">
        <v>0</v>
      </c>
    </row>
    <row r="12" spans="1:5" ht="18" customHeight="1" x14ac:dyDescent="0.35">
      <c r="A12" s="41">
        <v>2021</v>
      </c>
      <c r="B12" s="42">
        <v>659534881337</v>
      </c>
      <c r="C12" s="43">
        <v>2.6528624943190193E-2</v>
      </c>
      <c r="D12" s="44">
        <v>0</v>
      </c>
      <c r="E12" s="45">
        <v>0</v>
      </c>
    </row>
    <row r="13" spans="1:5" ht="18" customHeight="1" x14ac:dyDescent="0.35">
      <c r="A13" s="41">
        <v>2022</v>
      </c>
      <c r="B13" s="42">
        <v>722527903971.99902</v>
      </c>
      <c r="C13" s="43">
        <v>9.5511282901823868E-2</v>
      </c>
      <c r="D13" s="44">
        <v>0</v>
      </c>
      <c r="E13" s="45">
        <v>0</v>
      </c>
    </row>
    <row r="14" spans="1:5" ht="18" customHeight="1" x14ac:dyDescent="0.35">
      <c r="A14" s="41">
        <v>2023</v>
      </c>
      <c r="B14" s="42">
        <v>879895419279</v>
      </c>
      <c r="C14" s="43">
        <v>0.21780129797326087</v>
      </c>
      <c r="D14" s="44">
        <v>0</v>
      </c>
      <c r="E14" s="45">
        <v>0</v>
      </c>
    </row>
    <row r="15" spans="1:5" ht="18" customHeight="1" thickBot="1" x14ac:dyDescent="0.4">
      <c r="A15" s="46">
        <v>2024</v>
      </c>
      <c r="B15" s="47">
        <v>833036264378</v>
      </c>
      <c r="C15" s="48">
        <v>-5.3255368620281129E-2</v>
      </c>
      <c r="D15" s="53">
        <v>0</v>
      </c>
      <c r="E15" s="75">
        <v>0</v>
      </c>
    </row>
    <row r="16" spans="1:5" ht="18" customHeight="1" thickTop="1" x14ac:dyDescent="0.35">
      <c r="A16" s="41">
        <v>2025</v>
      </c>
      <c r="B16" s="42">
        <v>877881002399.52991</v>
      </c>
      <c r="C16" s="43">
        <v>5.3832876117360762E-2</v>
      </c>
      <c r="D16" s="44">
        <v>-4.588345631217905E-7</v>
      </c>
      <c r="E16" s="45">
        <v>-402802.3310546875</v>
      </c>
    </row>
    <row r="17" spans="1:6" s="126" customFormat="1" ht="18" customHeight="1" x14ac:dyDescent="0.35">
      <c r="A17" s="41">
        <v>2026</v>
      </c>
      <c r="B17" s="42">
        <v>929382384500.9519</v>
      </c>
      <c r="C17" s="43">
        <v>5.8665561688488799E-2</v>
      </c>
      <c r="D17" s="44">
        <v>-4.3559877991011797E-3</v>
      </c>
      <c r="E17" s="45">
        <v>-4066090166.7420654</v>
      </c>
    </row>
    <row r="18" spans="1:6" s="141" customFormat="1" ht="18" customHeight="1" x14ac:dyDescent="0.35">
      <c r="A18" s="41">
        <v>2027</v>
      </c>
      <c r="B18" s="42">
        <v>972466425276.75098</v>
      </c>
      <c r="C18" s="43">
        <v>4.6357711846382488E-2</v>
      </c>
      <c r="D18" s="44">
        <v>-1.336467177576639E-2</v>
      </c>
      <c r="E18" s="45">
        <v>-13172743986.542969</v>
      </c>
    </row>
    <row r="19" spans="1:6" s="143" customFormat="1" ht="18" customHeight="1" x14ac:dyDescent="0.35">
      <c r="A19" s="41">
        <v>2028</v>
      </c>
      <c r="B19" s="42">
        <v>1015575970719.72</v>
      </c>
      <c r="C19" s="43">
        <v>4.4330111891215829E-2</v>
      </c>
      <c r="D19" s="44">
        <v>-1.6063513719710376E-2</v>
      </c>
      <c r="E19" s="45">
        <v>-16580052438.890015</v>
      </c>
    </row>
    <row r="20" spans="1:6" s="153" customFormat="1" ht="18" customHeight="1" x14ac:dyDescent="0.35">
      <c r="A20" s="41">
        <v>2029</v>
      </c>
      <c r="B20" s="42">
        <v>1060768003253.6801</v>
      </c>
      <c r="C20" s="43">
        <v>4.4498918679548138E-2</v>
      </c>
      <c r="D20" s="44">
        <v>-1.4677956058829711E-2</v>
      </c>
      <c r="E20" s="45">
        <v>-15801844925.839966</v>
      </c>
    </row>
    <row r="21" spans="1:6" s="156" customFormat="1" ht="18" customHeight="1" x14ac:dyDescent="0.35">
      <c r="A21" s="41">
        <v>2030</v>
      </c>
      <c r="B21" s="42">
        <v>1111334514215.1399</v>
      </c>
      <c r="C21" s="43">
        <v>4.766971741828363E-2</v>
      </c>
      <c r="D21" s="44">
        <v>-1.1470690883117807E-2</v>
      </c>
      <c r="E21" s="45">
        <v>-12895697237.030029</v>
      </c>
    </row>
    <row r="22" spans="1:6" s="156" customFormat="1" ht="18" customHeight="1" x14ac:dyDescent="0.35">
      <c r="A22" s="41">
        <v>2031</v>
      </c>
      <c r="B22" s="42">
        <v>1161555543299.8599</v>
      </c>
      <c r="C22" s="43">
        <v>4.5189840180737795E-2</v>
      </c>
      <c r="D22" s="44">
        <v>-5.2984964842096582E-3</v>
      </c>
      <c r="E22" s="45">
        <v>-6187281250.340332</v>
      </c>
    </row>
    <row r="23" spans="1:6" s="156" customFormat="1" ht="18" customHeight="1" x14ac:dyDescent="0.35">
      <c r="A23" s="41">
        <v>2032</v>
      </c>
      <c r="B23" s="42">
        <v>1215639539578.6501</v>
      </c>
      <c r="C23" s="43">
        <v>4.6561696158879506E-2</v>
      </c>
      <c r="D23" s="44">
        <v>2.5160867580220625E-3</v>
      </c>
      <c r="E23" s="45">
        <v>3050978022.6601563</v>
      </c>
      <c r="F23" s="219"/>
    </row>
    <row r="24" spans="1:6" s="156" customFormat="1" ht="18" customHeight="1" x14ac:dyDescent="0.35">
      <c r="A24" s="41">
        <v>2033</v>
      </c>
      <c r="B24" s="42">
        <v>1259132190456.8198</v>
      </c>
      <c r="C24" s="43">
        <v>3.5777588225901713E-2</v>
      </c>
      <c r="D24" s="44">
        <v>-2.2084641334019217E-5</v>
      </c>
      <c r="E24" s="45">
        <v>-27808096.950195313</v>
      </c>
    </row>
    <row r="25" spans="1:6" s="96" customFormat="1" ht="21.75" customHeight="1" x14ac:dyDescent="0.35">
      <c r="A25" s="24" t="s">
        <v>4</v>
      </c>
      <c r="B25" s="93"/>
      <c r="C25" s="43"/>
      <c r="D25" s="43"/>
      <c r="E25" s="69"/>
    </row>
    <row r="26" spans="1:6" ht="21.75" customHeight="1" x14ac:dyDescent="0.35">
      <c r="A26" s="28" t="s">
        <v>142</v>
      </c>
      <c r="B26" s="3"/>
      <c r="C26" s="3"/>
    </row>
    <row r="27" spans="1:6" ht="21.75" customHeight="1" x14ac:dyDescent="0.35">
      <c r="A27" s="22" t="s">
        <v>161</v>
      </c>
      <c r="B27" s="3"/>
      <c r="C27" s="3"/>
      <c r="D27" s="96"/>
      <c r="E27" s="96"/>
    </row>
    <row r="28" spans="1:6" ht="21.75" customHeight="1" x14ac:dyDescent="0.35">
      <c r="A28" s="27"/>
      <c r="B28" s="3"/>
      <c r="C28" s="3"/>
      <c r="D28" s="96"/>
      <c r="E28" s="96"/>
    </row>
    <row r="29" spans="1:6" ht="21.75" customHeight="1" x14ac:dyDescent="0.35">
      <c r="A29" s="22"/>
      <c r="B29" s="96"/>
      <c r="C29" s="96"/>
      <c r="D29" s="96"/>
      <c r="E29" s="96"/>
    </row>
    <row r="30" spans="1:6" ht="21.75" customHeight="1" x14ac:dyDescent="0.35">
      <c r="A30" s="264" t="str">
        <f>Headings!F2</f>
        <v>Page 2</v>
      </c>
      <c r="B30" s="264"/>
      <c r="C30" s="264"/>
      <c r="D30" s="264"/>
      <c r="E30" s="264"/>
    </row>
    <row r="34" spans="1:2" ht="21.75" customHeight="1" x14ac:dyDescent="0.35">
      <c r="B34" s="6"/>
    </row>
    <row r="35" spans="1:2" ht="21.75" customHeight="1" x14ac:dyDescent="0.35">
      <c r="B35" s="6"/>
    </row>
    <row r="36" spans="1:2" ht="21.75" customHeight="1" x14ac:dyDescent="0.35">
      <c r="A36" s="5"/>
      <c r="B36" s="6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</sheetData>
  <mergeCells count="3">
    <mergeCell ref="A30:E30"/>
    <mergeCell ref="A2:E2"/>
    <mergeCell ref="A1:E1"/>
  </mergeCells>
  <phoneticPr fontId="4"/>
  <pageMargins left="0.75" right="0.75" top="1" bottom="1" header="0.5" footer="0.5"/>
  <pageSetup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D41"/>
  <sheetViews>
    <sheetView zoomScale="75" zoomScaleNormal="75" workbookViewId="0">
      <selection activeCell="A30" sqref="A30:D30"/>
    </sheetView>
  </sheetViews>
  <sheetFormatPr defaultColWidth="10.7265625" defaultRowHeight="21.75" customHeight="1" x14ac:dyDescent="0.35"/>
  <cols>
    <col min="1" max="1" width="15.26953125" style="2" customWidth="1"/>
    <col min="2" max="2" width="22.7265625" style="2" customWidth="1"/>
    <col min="3" max="3" width="15.26953125" style="2" customWidth="1"/>
    <col min="4" max="4" width="20.6328125" style="18" customWidth="1"/>
    <col min="5" max="16384" width="10.7265625" style="18"/>
  </cols>
  <sheetData>
    <row r="1" spans="1:4" ht="23.4" x14ac:dyDescent="0.35">
      <c r="A1" s="265" t="str">
        <f>Headings!E20</f>
        <v>August 2024 National CPI-U Forecast</v>
      </c>
      <c r="B1" s="270"/>
      <c r="C1" s="270"/>
      <c r="D1" s="270"/>
    </row>
    <row r="2" spans="1:4" ht="21.75" customHeight="1" x14ac:dyDescent="0.35">
      <c r="A2" s="265" t="s">
        <v>84</v>
      </c>
      <c r="B2" s="266"/>
      <c r="C2" s="266"/>
      <c r="D2" s="266"/>
    </row>
    <row r="4" spans="1:4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Headings!E55</f>
        <v>% Change from July 2024 Forecast</v>
      </c>
    </row>
    <row r="5" spans="1:4" s="51" customFormat="1" ht="18" customHeight="1" x14ac:dyDescent="0.35">
      <c r="A5" s="36">
        <v>2014</v>
      </c>
      <c r="B5" s="39">
        <v>1.62218778572869E-2</v>
      </c>
      <c r="C5" s="72" t="s">
        <v>78</v>
      </c>
      <c r="D5" s="49">
        <v>0</v>
      </c>
    </row>
    <row r="6" spans="1:4" s="51" customFormat="1" ht="18" customHeight="1" x14ac:dyDescent="0.35">
      <c r="A6" s="41">
        <v>2015</v>
      </c>
      <c r="B6" s="54">
        <v>1.1869762097864701E-3</v>
      </c>
      <c r="C6" s="43">
        <v>-1.503490164750043E-2</v>
      </c>
      <c r="D6" s="44">
        <v>0</v>
      </c>
    </row>
    <row r="7" spans="1:4" s="51" customFormat="1" ht="18" customHeight="1" x14ac:dyDescent="0.35">
      <c r="A7" s="41">
        <v>2016</v>
      </c>
      <c r="B7" s="54">
        <v>1.26151288726126E-2</v>
      </c>
      <c r="C7" s="43">
        <v>1.142815266282613E-2</v>
      </c>
      <c r="D7" s="44">
        <v>0</v>
      </c>
    </row>
    <row r="8" spans="1:4" s="51" customFormat="1" ht="18" customHeight="1" x14ac:dyDescent="0.35">
      <c r="A8" s="41">
        <v>2017</v>
      </c>
      <c r="B8" s="54">
        <v>2.1303545313261698E-2</v>
      </c>
      <c r="C8" s="43">
        <v>8.688416440649098E-3</v>
      </c>
      <c r="D8" s="44">
        <v>0</v>
      </c>
    </row>
    <row r="9" spans="1:4" s="51" customFormat="1" ht="18" customHeight="1" x14ac:dyDescent="0.35">
      <c r="A9" s="41">
        <v>2018</v>
      </c>
      <c r="B9" s="54">
        <v>2.4425832969281899E-2</v>
      </c>
      <c r="C9" s="43">
        <v>3.1222876560202013E-3</v>
      </c>
      <c r="D9" s="44">
        <v>0</v>
      </c>
    </row>
    <row r="10" spans="1:4" s="51" customFormat="1" ht="18" customHeight="1" x14ac:dyDescent="0.35">
      <c r="A10" s="41">
        <v>2019</v>
      </c>
      <c r="B10" s="54">
        <v>1.8122100752601299E-2</v>
      </c>
      <c r="C10" s="43">
        <v>-6.3037322166805999E-3</v>
      </c>
      <c r="D10" s="44">
        <v>0</v>
      </c>
    </row>
    <row r="11" spans="1:4" s="51" customFormat="1" ht="18" customHeight="1" x14ac:dyDescent="0.35">
      <c r="A11" s="41">
        <v>2020</v>
      </c>
      <c r="B11" s="54">
        <v>1.23358439630636E-2</v>
      </c>
      <c r="C11" s="43">
        <v>-5.7862567895376991E-3</v>
      </c>
      <c r="D11" s="44">
        <v>0</v>
      </c>
    </row>
    <row r="12" spans="1:4" s="51" customFormat="1" ht="18" customHeight="1" x14ac:dyDescent="0.35">
      <c r="A12" s="41">
        <v>2021</v>
      </c>
      <c r="B12" s="54">
        <v>4.6978588636373962E-2</v>
      </c>
      <c r="C12" s="43">
        <v>3.4642744673310362E-2</v>
      </c>
      <c r="D12" s="44">
        <v>0</v>
      </c>
    </row>
    <row r="13" spans="1:4" s="51" customFormat="1" ht="18" customHeight="1" x14ac:dyDescent="0.35">
      <c r="A13" s="41">
        <v>2022</v>
      </c>
      <c r="B13" s="54">
        <v>8.0021999999999996E-2</v>
      </c>
      <c r="C13" s="43">
        <v>3.3043411363626034E-2</v>
      </c>
      <c r="D13" s="44">
        <v>0</v>
      </c>
    </row>
    <row r="14" spans="1:4" s="51" customFormat="1" ht="18" customHeight="1" thickBot="1" x14ac:dyDescent="0.4">
      <c r="A14" s="46">
        <v>2023</v>
      </c>
      <c r="B14" s="55">
        <v>4.1282696278770396E-2</v>
      </c>
      <c r="C14" s="48">
        <v>-3.87393037212296E-2</v>
      </c>
      <c r="D14" s="53">
        <v>0</v>
      </c>
    </row>
    <row r="15" spans="1:4" s="51" customFormat="1" ht="18" customHeight="1" thickTop="1" x14ac:dyDescent="0.35">
      <c r="A15" s="41">
        <v>2024</v>
      </c>
      <c r="B15" s="54">
        <v>3.00371216794077E-2</v>
      </c>
      <c r="C15" s="43">
        <v>-1.1245574599362696E-2</v>
      </c>
      <c r="D15" s="44">
        <v>-4.9087832059229938E-4</v>
      </c>
    </row>
    <row r="16" spans="1:4" ht="18" customHeight="1" x14ac:dyDescent="0.35">
      <c r="A16" s="41">
        <v>2025</v>
      </c>
      <c r="B16" s="54">
        <v>2.8531364148852201E-2</v>
      </c>
      <c r="C16" s="43">
        <v>-1.5057575305554988E-3</v>
      </c>
      <c r="D16" s="44">
        <v>-4.1354800545620116E-4</v>
      </c>
    </row>
    <row r="17" spans="1:4" s="126" customFormat="1" ht="18" customHeight="1" x14ac:dyDescent="0.35">
      <c r="A17" s="41">
        <v>2026</v>
      </c>
      <c r="B17" s="54">
        <v>2.7027186265412402E-2</v>
      </c>
      <c r="C17" s="43">
        <v>-1.5041778834397994E-3</v>
      </c>
      <c r="D17" s="44">
        <v>6.2347473110350299E-4</v>
      </c>
    </row>
    <row r="18" spans="1:4" s="141" customFormat="1" ht="18" customHeight="1" x14ac:dyDescent="0.35">
      <c r="A18" s="41">
        <v>2027</v>
      </c>
      <c r="B18" s="54">
        <v>2.32291589870154E-2</v>
      </c>
      <c r="C18" s="43">
        <v>-3.7980272783970023E-3</v>
      </c>
      <c r="D18" s="44">
        <v>-6.9284284906899474E-5</v>
      </c>
    </row>
    <row r="19" spans="1:4" s="143" customFormat="1" ht="18" customHeight="1" x14ac:dyDescent="0.35">
      <c r="A19" s="41">
        <v>2028</v>
      </c>
      <c r="B19" s="54">
        <v>2.4757650822677401E-2</v>
      </c>
      <c r="C19" s="43">
        <v>1.5284918356620013E-3</v>
      </c>
      <c r="D19" s="44">
        <v>-1.1803407543719766E-4</v>
      </c>
    </row>
    <row r="20" spans="1:4" s="154" customFormat="1" ht="18" customHeight="1" x14ac:dyDescent="0.35">
      <c r="A20" s="41">
        <v>2029</v>
      </c>
      <c r="B20" s="54">
        <v>2.5183969570562698E-2</v>
      </c>
      <c r="C20" s="43">
        <v>4.2631874788529728E-4</v>
      </c>
      <c r="D20" s="44">
        <v>7.2490624135869777E-4</v>
      </c>
    </row>
    <row r="21" spans="1:4" s="156" customFormat="1" ht="18" customHeight="1" x14ac:dyDescent="0.35">
      <c r="A21" s="41">
        <v>2030</v>
      </c>
      <c r="B21" s="54">
        <v>2.3959573842525402E-2</v>
      </c>
      <c r="C21" s="43">
        <v>-1.2243957280372968E-3</v>
      </c>
      <c r="D21" s="44">
        <v>2.2748210968430438E-4</v>
      </c>
    </row>
    <row r="22" spans="1:4" s="156" customFormat="1" ht="18" customHeight="1" x14ac:dyDescent="0.35">
      <c r="A22" s="41">
        <v>2031</v>
      </c>
      <c r="B22" s="54">
        <v>2.38358368191183E-2</v>
      </c>
      <c r="C22" s="43">
        <v>-1.2373702340710141E-4</v>
      </c>
      <c r="D22" s="44">
        <v>-1.794469372989882E-5</v>
      </c>
    </row>
    <row r="23" spans="1:4" s="156" customFormat="1" ht="18" customHeight="1" x14ac:dyDescent="0.35">
      <c r="A23" s="41">
        <v>2032</v>
      </c>
      <c r="B23" s="54">
        <v>2.4091602514819201E-2</v>
      </c>
      <c r="C23" s="43">
        <v>2.5576569570090121E-4</v>
      </c>
      <c r="D23" s="44">
        <v>1.2632783518998214E-5</v>
      </c>
    </row>
    <row r="24" spans="1:4" s="156" customFormat="1" ht="18" customHeight="1" x14ac:dyDescent="0.35">
      <c r="A24" s="41">
        <v>2033</v>
      </c>
      <c r="B24" s="54">
        <v>2.4084463017394499E-2</v>
      </c>
      <c r="C24" s="43">
        <v>-7.1394974247018794E-6</v>
      </c>
      <c r="D24" s="44">
        <v>3.7432897690103245E-5</v>
      </c>
    </row>
    <row r="25" spans="1:4" ht="21.75" customHeight="1" x14ac:dyDescent="0.35">
      <c r="A25" s="24" t="s">
        <v>4</v>
      </c>
      <c r="B25" s="3"/>
      <c r="C25" s="3"/>
    </row>
    <row r="26" spans="1:4" ht="21.75" customHeight="1" x14ac:dyDescent="0.35">
      <c r="A26" s="25" t="s">
        <v>125</v>
      </c>
      <c r="B26" s="3"/>
      <c r="C26" s="3"/>
    </row>
    <row r="27" spans="1:4" ht="21.75" customHeight="1" x14ac:dyDescent="0.35">
      <c r="A27" s="29"/>
      <c r="B27" s="3"/>
      <c r="C27" s="3"/>
    </row>
    <row r="28" spans="1:4" ht="21.75" customHeight="1" x14ac:dyDescent="0.35">
      <c r="A28" s="111"/>
      <c r="B28" s="3"/>
      <c r="C28" s="3"/>
    </row>
    <row r="29" spans="1:4" ht="21.75" customHeight="1" x14ac:dyDescent="0.35">
      <c r="A29" s="3"/>
      <c r="B29" s="18"/>
      <c r="C29" s="18"/>
    </row>
    <row r="30" spans="1:4" ht="21.75" customHeight="1" x14ac:dyDescent="0.35">
      <c r="A30" s="264" t="str">
        <f>Headings!F20</f>
        <v>Page 20</v>
      </c>
      <c r="B30" s="267"/>
      <c r="C30" s="267"/>
      <c r="D30" s="267"/>
    </row>
    <row r="32" spans="1:4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1:D1"/>
    <mergeCell ref="A2:D2"/>
    <mergeCell ref="A30:D30"/>
  </mergeCells>
  <phoneticPr fontId="4"/>
  <pageMargins left="0.75" right="0.75" top="1" bottom="1" header="0.5" footer="0.5"/>
  <pageSetup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E41"/>
  <sheetViews>
    <sheetView zoomScale="75" zoomScaleNormal="75" workbookViewId="0">
      <selection activeCell="A30" sqref="A30:D30"/>
    </sheetView>
  </sheetViews>
  <sheetFormatPr defaultColWidth="10.7265625" defaultRowHeight="21.75" customHeight="1" x14ac:dyDescent="0.35"/>
  <cols>
    <col min="1" max="1" width="15.26953125" style="2" customWidth="1"/>
    <col min="2" max="2" width="22.7265625" style="2" customWidth="1"/>
    <col min="3" max="3" width="15.26953125" style="2" customWidth="1"/>
    <col min="4" max="4" width="20.6328125" style="18" customWidth="1"/>
    <col min="5" max="16384" width="10.7265625" style="18"/>
  </cols>
  <sheetData>
    <row r="1" spans="1:5" ht="23.4" x14ac:dyDescent="0.35">
      <c r="A1" s="265" t="str">
        <f>Headings!E21</f>
        <v>August 2024 National CPI-W Forecast</v>
      </c>
      <c r="B1" s="270"/>
      <c r="C1" s="270"/>
      <c r="D1" s="270"/>
    </row>
    <row r="2" spans="1:5" ht="21.75" customHeight="1" x14ac:dyDescent="0.35">
      <c r="A2" s="265" t="s">
        <v>84</v>
      </c>
      <c r="B2" s="266"/>
      <c r="C2" s="266"/>
      <c r="D2" s="266"/>
    </row>
    <row r="4" spans="1:5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Headings!E55</f>
        <v>% Change from July 2024 Forecast</v>
      </c>
    </row>
    <row r="5" spans="1:5" s="51" customFormat="1" ht="18" customHeight="1" x14ac:dyDescent="0.35">
      <c r="A5" s="36">
        <v>2014</v>
      </c>
      <c r="B5" s="39">
        <v>1.50311349880516E-2</v>
      </c>
      <c r="C5" s="72" t="s">
        <v>78</v>
      </c>
      <c r="D5" s="80">
        <v>0</v>
      </c>
      <c r="E5" s="56"/>
    </row>
    <row r="6" spans="1:5" s="51" customFormat="1" ht="18" customHeight="1" x14ac:dyDescent="0.35">
      <c r="A6" s="41">
        <v>2015</v>
      </c>
      <c r="B6" s="54">
        <v>-4.1285211645779498E-3</v>
      </c>
      <c r="C6" s="43">
        <v>-1.9159656152629552E-2</v>
      </c>
      <c r="D6" s="73">
        <v>0</v>
      </c>
    </row>
    <row r="7" spans="1:5" s="51" customFormat="1" ht="18" customHeight="1" x14ac:dyDescent="0.35">
      <c r="A7" s="41">
        <v>2016</v>
      </c>
      <c r="B7" s="54">
        <v>9.7752469695009305E-3</v>
      </c>
      <c r="C7" s="43">
        <v>1.390376813407888E-2</v>
      </c>
      <c r="D7" s="73">
        <v>0</v>
      </c>
    </row>
    <row r="8" spans="1:5" s="51" customFormat="1" ht="18" customHeight="1" x14ac:dyDescent="0.35">
      <c r="A8" s="41">
        <v>2017</v>
      </c>
      <c r="B8" s="54">
        <v>2.12537808233224E-2</v>
      </c>
      <c r="C8" s="43">
        <v>1.1478533853821469E-2</v>
      </c>
      <c r="D8" s="73">
        <v>0</v>
      </c>
    </row>
    <row r="9" spans="1:5" s="51" customFormat="1" ht="18" customHeight="1" x14ac:dyDescent="0.35">
      <c r="A9" s="41">
        <v>2018</v>
      </c>
      <c r="B9" s="54">
        <v>2.5496651342182101E-2</v>
      </c>
      <c r="C9" s="43">
        <v>4.242870518859701E-3</v>
      </c>
      <c r="D9" s="73">
        <v>0</v>
      </c>
    </row>
    <row r="10" spans="1:5" s="51" customFormat="1" ht="18" customHeight="1" x14ac:dyDescent="0.35">
      <c r="A10" s="41">
        <v>2019</v>
      </c>
      <c r="B10" s="54">
        <v>1.6626826462597898E-2</v>
      </c>
      <c r="C10" s="43">
        <v>-8.8698248795842025E-3</v>
      </c>
      <c r="D10" s="73">
        <v>0</v>
      </c>
    </row>
    <row r="11" spans="1:5" s="51" customFormat="1" ht="18" customHeight="1" x14ac:dyDescent="0.35">
      <c r="A11" s="41">
        <v>2020</v>
      </c>
      <c r="B11" s="54">
        <v>1.2141785235653299E-2</v>
      </c>
      <c r="C11" s="43">
        <v>-4.4850412269445989E-3</v>
      </c>
      <c r="D11" s="73">
        <v>0</v>
      </c>
    </row>
    <row r="12" spans="1:5" s="51" customFormat="1" ht="18" customHeight="1" x14ac:dyDescent="0.35">
      <c r="A12" s="41">
        <v>2021</v>
      </c>
      <c r="B12" s="54">
        <v>5.2575243411245996E-2</v>
      </c>
      <c r="C12" s="43">
        <v>4.0433458175592699E-2</v>
      </c>
      <c r="D12" s="73">
        <v>0</v>
      </c>
    </row>
    <row r="13" spans="1:5" s="51" customFormat="1" ht="18" customHeight="1" x14ac:dyDescent="0.35">
      <c r="A13" s="41">
        <v>2022</v>
      </c>
      <c r="B13" s="54">
        <v>8.4644646152687297E-2</v>
      </c>
      <c r="C13" s="43">
        <v>3.2069402741441301E-2</v>
      </c>
      <c r="D13" s="73">
        <v>0</v>
      </c>
    </row>
    <row r="14" spans="1:5" s="51" customFormat="1" ht="18" customHeight="1" thickBot="1" x14ac:dyDescent="0.4">
      <c r="A14" s="46">
        <v>2023</v>
      </c>
      <c r="B14" s="55">
        <v>3.8210000000000001E-2</v>
      </c>
      <c r="C14" s="48">
        <v>-4.6434646152687296E-2</v>
      </c>
      <c r="D14" s="82">
        <v>0</v>
      </c>
    </row>
    <row r="15" spans="1:5" s="51" customFormat="1" ht="18" customHeight="1" thickTop="1" x14ac:dyDescent="0.35">
      <c r="A15" s="41">
        <v>2024</v>
      </c>
      <c r="B15" s="54">
        <v>3.0693984946993901E-2</v>
      </c>
      <c r="C15" s="43">
        <v>-7.5160150530061004E-3</v>
      </c>
      <c r="D15" s="73">
        <v>2.2698494699389948E-4</v>
      </c>
    </row>
    <row r="16" spans="1:5" ht="18" customHeight="1" x14ac:dyDescent="0.35">
      <c r="A16" s="41">
        <v>2025</v>
      </c>
      <c r="B16" s="54">
        <v>2.8802171403806E-2</v>
      </c>
      <c r="C16" s="43">
        <v>-1.8918135431879E-3</v>
      </c>
      <c r="D16" s="73">
        <v>-1.9359243758879791E-4</v>
      </c>
    </row>
    <row r="17" spans="1:4" s="126" customFormat="1" ht="18" customHeight="1" x14ac:dyDescent="0.35">
      <c r="A17" s="41">
        <v>2026</v>
      </c>
      <c r="B17" s="54">
        <v>2.6930876041400903E-2</v>
      </c>
      <c r="C17" s="43">
        <v>-1.8712953624050975E-3</v>
      </c>
      <c r="D17" s="73">
        <v>-1.2729644193812985E-3</v>
      </c>
    </row>
    <row r="18" spans="1:4" s="141" customFormat="1" ht="18" customHeight="1" x14ac:dyDescent="0.35">
      <c r="A18" s="41">
        <v>2027</v>
      </c>
      <c r="B18" s="54">
        <v>2.41192490333112E-2</v>
      </c>
      <c r="C18" s="43">
        <v>-2.8116270080897031E-3</v>
      </c>
      <c r="D18" s="73">
        <v>5.0932585185450158E-4</v>
      </c>
    </row>
    <row r="19" spans="1:4" s="143" customFormat="1" ht="18" customHeight="1" x14ac:dyDescent="0.35">
      <c r="A19" s="41">
        <v>2028</v>
      </c>
      <c r="B19" s="54">
        <v>2.4400039559166E-2</v>
      </c>
      <c r="C19" s="43">
        <v>2.8079052585480019E-4</v>
      </c>
      <c r="D19" s="73">
        <v>-9.0295374176539711E-4</v>
      </c>
    </row>
    <row r="20" spans="1:4" s="154" customFormat="1" ht="18" customHeight="1" x14ac:dyDescent="0.35">
      <c r="A20" s="41">
        <v>2029</v>
      </c>
      <c r="B20" s="54">
        <v>2.4791615598446601E-2</v>
      </c>
      <c r="C20" s="43">
        <v>3.9157603928060072E-4</v>
      </c>
      <c r="D20" s="73">
        <v>6.2982813521999387E-5</v>
      </c>
    </row>
    <row r="21" spans="1:4" s="156" customFormat="1" ht="18" customHeight="1" x14ac:dyDescent="0.35">
      <c r="A21" s="41">
        <v>2030</v>
      </c>
      <c r="B21" s="54">
        <v>2.3925219162537301E-2</v>
      </c>
      <c r="C21" s="43">
        <v>-8.6639643590930016E-4</v>
      </c>
      <c r="D21" s="73">
        <v>-5.4132104488970045E-4</v>
      </c>
    </row>
    <row r="22" spans="1:4" s="156" customFormat="1" ht="18" customHeight="1" x14ac:dyDescent="0.35">
      <c r="A22" s="41">
        <v>2031</v>
      </c>
      <c r="B22" s="54">
        <v>2.4436271430667001E-2</v>
      </c>
      <c r="C22" s="43">
        <v>5.1105226812970042E-4</v>
      </c>
      <c r="D22" s="73">
        <v>-8.7713038331029697E-4</v>
      </c>
    </row>
    <row r="23" spans="1:4" s="156" customFormat="1" ht="18" customHeight="1" x14ac:dyDescent="0.35">
      <c r="A23" s="41">
        <v>2032</v>
      </c>
      <c r="B23" s="54">
        <v>2.5359511045125502E-2</v>
      </c>
      <c r="C23" s="43">
        <v>9.2323961445850075E-4</v>
      </c>
      <c r="D23" s="73">
        <v>-7.5390579691930054E-4</v>
      </c>
    </row>
    <row r="24" spans="1:4" s="156" customFormat="1" ht="18" customHeight="1" x14ac:dyDescent="0.35">
      <c r="A24" s="41">
        <v>2033</v>
      </c>
      <c r="B24" s="54">
        <v>2.5589161950345898E-2</v>
      </c>
      <c r="C24" s="43">
        <v>2.2965090522039655E-4</v>
      </c>
      <c r="D24" s="73">
        <v>-7.5965919009270133E-4</v>
      </c>
    </row>
    <row r="25" spans="1:4" ht="21.75" customHeight="1" x14ac:dyDescent="0.35">
      <c r="A25" s="24" t="s">
        <v>4</v>
      </c>
      <c r="B25" s="3"/>
      <c r="C25" s="3"/>
    </row>
    <row r="26" spans="1:4" ht="21.75" customHeight="1" x14ac:dyDescent="0.35">
      <c r="A26" s="29" t="s">
        <v>146</v>
      </c>
      <c r="B26" s="3"/>
      <c r="C26" s="3"/>
    </row>
    <row r="27" spans="1:4" ht="21.75" customHeight="1" x14ac:dyDescent="0.35">
      <c r="A27" s="29"/>
      <c r="B27" s="3"/>
      <c r="C27" s="3"/>
    </row>
    <row r="28" spans="1:4" ht="21.75" customHeight="1" x14ac:dyDescent="0.35">
      <c r="A28" s="111"/>
      <c r="B28" s="3"/>
      <c r="C28" s="3"/>
    </row>
    <row r="29" spans="1:4" ht="21.75" customHeight="1" x14ac:dyDescent="0.35">
      <c r="A29" s="3"/>
      <c r="B29" s="18"/>
      <c r="C29" s="18"/>
    </row>
    <row r="30" spans="1:4" ht="21.75" customHeight="1" x14ac:dyDescent="0.35">
      <c r="A30" s="264" t="str">
        <f>Headings!F21</f>
        <v>Page 21</v>
      </c>
      <c r="B30" s="267"/>
      <c r="C30" s="267"/>
      <c r="D30" s="267"/>
    </row>
    <row r="32" spans="1:4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1:D1"/>
    <mergeCell ref="A2:D2"/>
    <mergeCell ref="A30:D30"/>
  </mergeCells>
  <phoneticPr fontId="4"/>
  <pageMargins left="0.75" right="0.75" top="1" bottom="1" header="0.5" footer="0.5"/>
  <pageSetup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D41"/>
  <sheetViews>
    <sheetView zoomScale="75" zoomScaleNormal="75" workbookViewId="0">
      <selection activeCell="A30" sqref="A30:D30"/>
    </sheetView>
  </sheetViews>
  <sheetFormatPr defaultColWidth="10.7265625" defaultRowHeight="21.75" customHeight="1" x14ac:dyDescent="0.35"/>
  <cols>
    <col min="1" max="1" width="15.26953125" style="2" customWidth="1"/>
    <col min="2" max="2" width="22.7265625" style="2" customWidth="1"/>
    <col min="3" max="3" width="15.26953125" style="2" customWidth="1"/>
    <col min="4" max="4" width="20.6328125" style="18" customWidth="1"/>
    <col min="5" max="16384" width="10.7265625" style="18"/>
  </cols>
  <sheetData>
    <row r="1" spans="1:4" ht="23.4" x14ac:dyDescent="0.35">
      <c r="A1" s="265" t="str">
        <f>Headings!E22</f>
        <v>August 2024 Seattle Annual CPI-U Forecast</v>
      </c>
      <c r="B1" s="270"/>
      <c r="C1" s="270"/>
      <c r="D1" s="270"/>
    </row>
    <row r="2" spans="1:4" ht="21.75" customHeight="1" x14ac:dyDescent="0.35">
      <c r="A2" s="265" t="s">
        <v>84</v>
      </c>
      <c r="B2" s="266"/>
      <c r="C2" s="266"/>
      <c r="D2" s="266"/>
    </row>
    <row r="4" spans="1:4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Headings!E55</f>
        <v>% Change from July 2024 Forecast</v>
      </c>
    </row>
    <row r="5" spans="1:4" s="51" customFormat="1" ht="18" customHeight="1" x14ac:dyDescent="0.35">
      <c r="A5" s="36">
        <v>2014</v>
      </c>
      <c r="B5" s="39">
        <v>1.8442393909663398E-2</v>
      </c>
      <c r="C5" s="80" t="s">
        <v>78</v>
      </c>
      <c r="D5" s="49">
        <v>0</v>
      </c>
    </row>
    <row r="6" spans="1:4" s="51" customFormat="1" ht="18" customHeight="1" x14ac:dyDescent="0.35">
      <c r="A6" s="41">
        <v>2015</v>
      </c>
      <c r="B6" s="54">
        <v>1.36006308481493E-2</v>
      </c>
      <c r="C6" s="43">
        <v>-4.8417630615140983E-3</v>
      </c>
      <c r="D6" s="44">
        <v>0</v>
      </c>
    </row>
    <row r="7" spans="1:4" s="51" customFormat="1" ht="18" customHeight="1" x14ac:dyDescent="0.35">
      <c r="A7" s="41">
        <v>2016</v>
      </c>
      <c r="B7" s="54">
        <v>2.2144335188720003E-2</v>
      </c>
      <c r="C7" s="43">
        <v>8.5437043405707028E-3</v>
      </c>
      <c r="D7" s="44">
        <v>0</v>
      </c>
    </row>
    <row r="8" spans="1:4" s="51" customFormat="1" ht="18" customHeight="1" x14ac:dyDescent="0.35">
      <c r="A8" s="41">
        <v>2017</v>
      </c>
      <c r="B8" s="54">
        <v>3.0531296344248098E-2</v>
      </c>
      <c r="C8" s="43">
        <v>8.3869611555280957E-3</v>
      </c>
      <c r="D8" s="44">
        <v>0</v>
      </c>
    </row>
    <row r="9" spans="1:4" s="51" customFormat="1" ht="18" customHeight="1" x14ac:dyDescent="0.35">
      <c r="A9" s="41">
        <v>2018</v>
      </c>
      <c r="B9" s="54">
        <v>3.2059481931563799E-2</v>
      </c>
      <c r="C9" s="43">
        <v>1.5281855873157009E-3</v>
      </c>
      <c r="D9" s="44">
        <v>0</v>
      </c>
    </row>
    <row r="10" spans="1:4" s="51" customFormat="1" ht="18" customHeight="1" x14ac:dyDescent="0.35">
      <c r="A10" s="41">
        <v>2019</v>
      </c>
      <c r="B10" s="54">
        <v>2.5434451416324499E-2</v>
      </c>
      <c r="C10" s="43">
        <v>-6.6250305152392996E-3</v>
      </c>
      <c r="D10" s="44">
        <v>0</v>
      </c>
    </row>
    <row r="11" spans="1:4" s="51" customFormat="1" ht="18" customHeight="1" x14ac:dyDescent="0.35">
      <c r="A11" s="41">
        <v>2020</v>
      </c>
      <c r="B11" s="54">
        <v>1.6939823874755299E-2</v>
      </c>
      <c r="C11" s="43">
        <v>-8.4946275415692003E-3</v>
      </c>
      <c r="D11" s="44">
        <v>0</v>
      </c>
    </row>
    <row r="12" spans="1:4" s="51" customFormat="1" ht="18" customHeight="1" x14ac:dyDescent="0.35">
      <c r="A12" s="41">
        <v>2021</v>
      </c>
      <c r="B12" s="54">
        <v>4.9970645031229603E-2</v>
      </c>
      <c r="C12" s="43">
        <v>3.3030821156474308E-2</v>
      </c>
      <c r="D12" s="44">
        <v>0</v>
      </c>
    </row>
    <row r="13" spans="1:4" s="51" customFormat="1" ht="18" customHeight="1" x14ac:dyDescent="0.35">
      <c r="A13" s="41">
        <v>2022</v>
      </c>
      <c r="B13" s="54">
        <v>8.9525894736842013E-2</v>
      </c>
      <c r="C13" s="43">
        <v>3.9555249705612409E-2</v>
      </c>
      <c r="D13" s="44">
        <v>0</v>
      </c>
    </row>
    <row r="14" spans="1:4" s="51" customFormat="1" ht="18" customHeight="1" thickBot="1" x14ac:dyDescent="0.4">
      <c r="A14" s="46">
        <v>2023</v>
      </c>
      <c r="B14" s="55">
        <v>5.7976142807922806E-2</v>
      </c>
      <c r="C14" s="48">
        <v>-3.1549751928919206E-2</v>
      </c>
      <c r="D14" s="53">
        <v>0</v>
      </c>
    </row>
    <row r="15" spans="1:4" s="51" customFormat="1" ht="18" customHeight="1" thickTop="1" x14ac:dyDescent="0.35">
      <c r="A15" s="41">
        <v>2024</v>
      </c>
      <c r="B15" s="54">
        <v>3.9250448535984202E-2</v>
      </c>
      <c r="C15" s="43">
        <v>-1.8725694271938605E-2</v>
      </c>
      <c r="D15" s="44">
        <v>6.0448535984199137E-5</v>
      </c>
    </row>
    <row r="16" spans="1:4" ht="18" customHeight="1" x14ac:dyDescent="0.35">
      <c r="A16" s="41">
        <v>2025</v>
      </c>
      <c r="B16" s="54">
        <v>3.4952247647957402E-2</v>
      </c>
      <c r="C16" s="43">
        <v>-4.2982008880267999E-3</v>
      </c>
      <c r="D16" s="44">
        <v>6.2566387174702032E-5</v>
      </c>
    </row>
    <row r="17" spans="1:4" s="126" customFormat="1" ht="18" customHeight="1" x14ac:dyDescent="0.35">
      <c r="A17" s="41">
        <v>2026</v>
      </c>
      <c r="B17" s="54">
        <v>3.006894747678E-2</v>
      </c>
      <c r="C17" s="43">
        <v>-4.8833001711774023E-3</v>
      </c>
      <c r="D17" s="44">
        <v>2.027037633948979E-4</v>
      </c>
    </row>
    <row r="18" spans="1:4" s="141" customFormat="1" ht="18" customHeight="1" x14ac:dyDescent="0.35">
      <c r="A18" s="41">
        <v>2027</v>
      </c>
      <c r="B18" s="54">
        <v>2.6944330852975498E-2</v>
      </c>
      <c r="C18" s="43">
        <v>-3.1246166238045013E-3</v>
      </c>
      <c r="D18" s="44">
        <v>4.9424624925398924E-5</v>
      </c>
    </row>
    <row r="19" spans="1:4" s="143" customFormat="1" ht="18" customHeight="1" x14ac:dyDescent="0.35">
      <c r="A19" s="41">
        <v>2028</v>
      </c>
      <c r="B19" s="54">
        <v>2.8120791524696199E-2</v>
      </c>
      <c r="C19" s="43">
        <v>1.1764606717207006E-3</v>
      </c>
      <c r="D19" s="44">
        <v>-5.0938690871599884E-5</v>
      </c>
    </row>
    <row r="20" spans="1:4" s="154" customFormat="1" ht="18" customHeight="1" x14ac:dyDescent="0.35">
      <c r="A20" s="41">
        <v>2029</v>
      </c>
      <c r="B20" s="54">
        <v>2.71220263729883E-2</v>
      </c>
      <c r="C20" s="43">
        <v>-9.987651517078984E-4</v>
      </c>
      <c r="D20" s="44">
        <v>4.0230258517750042E-4</v>
      </c>
    </row>
    <row r="21" spans="1:4" s="156" customFormat="1" ht="18" customHeight="1" x14ac:dyDescent="0.35">
      <c r="A21" s="41">
        <v>2030</v>
      </c>
      <c r="B21" s="54">
        <v>2.6404027906309298E-2</v>
      </c>
      <c r="C21" s="43">
        <v>-7.1799846667900194E-4</v>
      </c>
      <c r="D21" s="44">
        <v>2.6770304873079825E-4</v>
      </c>
    </row>
    <row r="22" spans="1:4" s="156" customFormat="1" ht="18" customHeight="1" x14ac:dyDescent="0.35">
      <c r="A22" s="41">
        <v>2031</v>
      </c>
      <c r="B22" s="54">
        <v>2.6125858687696998E-2</v>
      </c>
      <c r="C22" s="43">
        <v>-2.7816921861230012E-4</v>
      </c>
      <c r="D22" s="44">
        <v>-8.6855092454603267E-5</v>
      </c>
    </row>
    <row r="23" spans="1:4" s="156" customFormat="1" ht="18" customHeight="1" x14ac:dyDescent="0.35">
      <c r="A23" s="41">
        <v>2032</v>
      </c>
      <c r="B23" s="54">
        <v>2.6392580535701302E-2</v>
      </c>
      <c r="C23" s="43">
        <v>2.6672184800430321E-4</v>
      </c>
      <c r="D23" s="44">
        <v>-8.9611863752395854E-5</v>
      </c>
    </row>
    <row r="24" spans="1:4" s="156" customFormat="1" ht="18" customHeight="1" x14ac:dyDescent="0.35">
      <c r="A24" s="41">
        <v>2033</v>
      </c>
      <c r="B24" s="54">
        <v>2.6484507251977898E-2</v>
      </c>
      <c r="C24" s="43">
        <v>9.1926716276596182E-5</v>
      </c>
      <c r="D24" s="44">
        <v>-6.3857476465901952E-5</v>
      </c>
    </row>
    <row r="25" spans="1:4" ht="21.75" customHeight="1" x14ac:dyDescent="0.35">
      <c r="A25" s="24" t="s">
        <v>4</v>
      </c>
      <c r="B25" s="3"/>
      <c r="C25" s="3"/>
    </row>
    <row r="26" spans="1:4" ht="21.75" customHeight="1" x14ac:dyDescent="0.35">
      <c r="A26" s="29" t="s">
        <v>185</v>
      </c>
      <c r="B26" s="3"/>
      <c r="C26" s="3"/>
    </row>
    <row r="27" spans="1:4" ht="21.75" customHeight="1" x14ac:dyDescent="0.35">
      <c r="A27" s="111"/>
      <c r="B27" s="3"/>
      <c r="C27" s="3"/>
    </row>
    <row r="28" spans="1:4" ht="21.75" customHeight="1" x14ac:dyDescent="0.35">
      <c r="A28" s="111"/>
      <c r="B28" s="3"/>
      <c r="C28" s="3"/>
    </row>
    <row r="29" spans="1:4" ht="21.75" customHeight="1" x14ac:dyDescent="0.35">
      <c r="A29" s="108"/>
    </row>
    <row r="30" spans="1:4" ht="21.75" customHeight="1" x14ac:dyDescent="0.35">
      <c r="A30" s="264" t="str">
        <f>Headings!F22</f>
        <v>Page 22</v>
      </c>
      <c r="B30" s="267"/>
      <c r="C30" s="267"/>
      <c r="D30" s="267"/>
    </row>
    <row r="32" spans="1:4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1:D1"/>
    <mergeCell ref="A2:D2"/>
    <mergeCell ref="A30:D30"/>
  </mergeCells>
  <phoneticPr fontId="4"/>
  <pageMargins left="0.75" right="0.75" top="1" bottom="1" header="0.5" footer="0.5"/>
  <pageSetup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H41"/>
  <sheetViews>
    <sheetView zoomScale="75" zoomScaleNormal="75" workbookViewId="0">
      <selection activeCell="A30" sqref="A30:D30"/>
    </sheetView>
  </sheetViews>
  <sheetFormatPr defaultColWidth="10.7265625" defaultRowHeight="21.75" customHeight="1" x14ac:dyDescent="0.35"/>
  <cols>
    <col min="1" max="1" width="15.26953125" style="2" customWidth="1"/>
    <col min="2" max="2" width="22.7265625" style="2" customWidth="1"/>
    <col min="3" max="3" width="15.26953125" style="2" customWidth="1"/>
    <col min="4" max="4" width="20.6328125" style="18" customWidth="1"/>
    <col min="5" max="16384" width="10.7265625" style="18"/>
  </cols>
  <sheetData>
    <row r="1" spans="1:8" ht="23.4" x14ac:dyDescent="0.35">
      <c r="A1" s="265" t="str">
        <f>Headings!E23</f>
        <v>August 2024 June-June Seattle CPI-W Forecast</v>
      </c>
      <c r="B1" s="270"/>
      <c r="C1" s="270"/>
      <c r="D1" s="270"/>
    </row>
    <row r="2" spans="1:8" ht="21.75" customHeight="1" x14ac:dyDescent="0.35">
      <c r="A2" s="265" t="s">
        <v>84</v>
      </c>
      <c r="B2" s="266"/>
      <c r="C2" s="266"/>
      <c r="D2" s="266"/>
    </row>
    <row r="4" spans="1:8" ht="66" customHeight="1" x14ac:dyDescent="0.35">
      <c r="A4" s="20" t="s">
        <v>106</v>
      </c>
      <c r="B4" s="31" t="s">
        <v>80</v>
      </c>
      <c r="C4" s="31" t="s">
        <v>27</v>
      </c>
      <c r="D4" s="34" t="str">
        <f>Headings!E55</f>
        <v>% Change from July 2024 Forecast</v>
      </c>
    </row>
    <row r="5" spans="1:8" s="51" customFormat="1" ht="18" customHeight="1" x14ac:dyDescent="0.35">
      <c r="A5" s="36">
        <v>2014</v>
      </c>
      <c r="B5" s="39">
        <v>2.23E-2</v>
      </c>
      <c r="C5" s="72" t="s">
        <v>78</v>
      </c>
      <c r="D5" s="80">
        <v>0</v>
      </c>
    </row>
    <row r="6" spans="1:8" s="51" customFormat="1" ht="18" customHeight="1" x14ac:dyDescent="0.35">
      <c r="A6" s="41">
        <v>2015</v>
      </c>
      <c r="B6" s="54">
        <v>1.0800000000000001E-2</v>
      </c>
      <c r="C6" s="44">
        <v>-1.15E-2</v>
      </c>
      <c r="D6" s="73">
        <v>0</v>
      </c>
    </row>
    <row r="7" spans="1:8" s="51" customFormat="1" ht="18" customHeight="1" x14ac:dyDescent="0.35">
      <c r="A7" s="41">
        <v>2016</v>
      </c>
      <c r="B7" s="54">
        <v>1.9900000000000001E-2</v>
      </c>
      <c r="C7" s="43">
        <v>9.1000000000000004E-3</v>
      </c>
      <c r="D7" s="73">
        <v>0</v>
      </c>
    </row>
    <row r="8" spans="1:8" s="51" customFormat="1" ht="18" customHeight="1" x14ac:dyDescent="0.35">
      <c r="A8" s="41">
        <v>2017</v>
      </c>
      <c r="B8" s="54">
        <v>3.0299999999999997E-2</v>
      </c>
      <c r="C8" s="43">
        <v>1.0399999999999996E-2</v>
      </c>
      <c r="D8" s="73">
        <v>0</v>
      </c>
    </row>
    <row r="9" spans="1:8" s="51" customFormat="1" ht="18" customHeight="1" x14ac:dyDescent="0.35">
      <c r="A9" s="41">
        <v>2018</v>
      </c>
      <c r="B9" s="54">
        <v>3.6495E-2</v>
      </c>
      <c r="C9" s="43">
        <v>6.1950000000000026E-3</v>
      </c>
      <c r="D9" s="73">
        <v>0</v>
      </c>
    </row>
    <row r="10" spans="1:8" s="51" customFormat="1" ht="18" customHeight="1" x14ac:dyDescent="0.35">
      <c r="A10" s="41">
        <v>2019</v>
      </c>
      <c r="B10" s="54">
        <v>1.68466E-2</v>
      </c>
      <c r="C10" s="43">
        <v>-1.96484E-2</v>
      </c>
      <c r="D10" s="73">
        <v>0</v>
      </c>
    </row>
    <row r="11" spans="1:8" s="51" customFormat="1" ht="18" customHeight="1" x14ac:dyDescent="0.35">
      <c r="A11" s="41">
        <v>2020</v>
      </c>
      <c r="B11" s="54">
        <v>1.0077000000000001E-2</v>
      </c>
      <c r="C11" s="43">
        <v>-6.7695999999999989E-3</v>
      </c>
      <c r="D11" s="73">
        <v>0</v>
      </c>
    </row>
    <row r="12" spans="1:8" s="51" customFormat="1" ht="18" customHeight="1" x14ac:dyDescent="0.35">
      <c r="A12" s="41">
        <v>2021</v>
      </c>
      <c r="B12" s="54">
        <v>6.2853854000000001E-2</v>
      </c>
      <c r="C12" s="43">
        <v>5.2776853999999998E-2</v>
      </c>
      <c r="D12" s="73">
        <v>0</v>
      </c>
    </row>
    <row r="13" spans="1:8" s="51" customFormat="1" ht="18" customHeight="1" x14ac:dyDescent="0.35">
      <c r="A13" s="41">
        <v>2022</v>
      </c>
      <c r="B13" s="54">
        <v>9.5429999999999987E-2</v>
      </c>
      <c r="C13" s="43">
        <v>3.2576145999999986E-2</v>
      </c>
      <c r="D13" s="73">
        <v>0</v>
      </c>
      <c r="H13" s="28" t="s">
        <v>18</v>
      </c>
    </row>
    <row r="14" spans="1:8" s="51" customFormat="1" ht="18" customHeight="1" x14ac:dyDescent="0.35">
      <c r="A14" s="41">
        <v>2023</v>
      </c>
      <c r="B14" s="54">
        <v>4.5111403000000001E-2</v>
      </c>
      <c r="C14" s="43">
        <v>-5.0318596999999986E-2</v>
      </c>
      <c r="D14" s="73">
        <v>0</v>
      </c>
    </row>
    <row r="15" spans="1:8" s="51" customFormat="1" ht="18" customHeight="1" thickBot="1" x14ac:dyDescent="0.4">
      <c r="A15" s="46">
        <v>2024</v>
      </c>
      <c r="B15" s="258">
        <v>3.6282290837681898E-2</v>
      </c>
      <c r="C15" s="48">
        <v>-8.8291121623181035E-3</v>
      </c>
      <c r="D15" s="82">
        <v>2.8229083768189361E-4</v>
      </c>
    </row>
    <row r="16" spans="1:8" ht="18" customHeight="1" thickTop="1" x14ac:dyDescent="0.35">
      <c r="A16" s="41">
        <v>2025</v>
      </c>
      <c r="B16" s="54">
        <v>3.4619297417934701E-2</v>
      </c>
      <c r="C16" s="43">
        <v>-1.6629934197471968E-3</v>
      </c>
      <c r="D16" s="73">
        <v>-9.4724575182975057E-6</v>
      </c>
    </row>
    <row r="17" spans="1:4" s="126" customFormat="1" ht="18" customHeight="1" x14ac:dyDescent="0.35">
      <c r="A17" s="41">
        <v>2026</v>
      </c>
      <c r="B17" s="54">
        <v>2.9561931904888098E-2</v>
      </c>
      <c r="C17" s="43">
        <v>-5.0573655130466029E-3</v>
      </c>
      <c r="D17" s="73">
        <v>-5.7323029618201737E-5</v>
      </c>
    </row>
    <row r="18" spans="1:4" s="141" customFormat="1" ht="18" customHeight="1" x14ac:dyDescent="0.35">
      <c r="A18" s="41">
        <v>2027</v>
      </c>
      <c r="B18" s="54">
        <v>2.6176727063156102E-2</v>
      </c>
      <c r="C18" s="43">
        <v>-3.3852048417319959E-3</v>
      </c>
      <c r="D18" s="73">
        <v>2.0073515006650139E-4</v>
      </c>
    </row>
    <row r="19" spans="1:4" s="143" customFormat="1" ht="18" customHeight="1" x14ac:dyDescent="0.35">
      <c r="A19" s="41">
        <v>2028</v>
      </c>
      <c r="B19" s="54">
        <v>2.8447117185680101E-2</v>
      </c>
      <c r="C19" s="43">
        <v>2.2703901225239985E-3</v>
      </c>
      <c r="D19" s="73">
        <v>1.8347525967860046E-4</v>
      </c>
    </row>
    <row r="20" spans="1:4" s="154" customFormat="1" ht="18" customHeight="1" x14ac:dyDescent="0.35">
      <c r="A20" s="41">
        <v>2029</v>
      </c>
      <c r="B20" s="54">
        <v>2.5962616167449003E-2</v>
      </c>
      <c r="C20" s="43">
        <v>-2.4845010182310973E-3</v>
      </c>
      <c r="D20" s="73">
        <v>7.7030641262890165E-4</v>
      </c>
    </row>
    <row r="21" spans="1:4" s="156" customFormat="1" ht="18" customHeight="1" x14ac:dyDescent="0.35">
      <c r="A21" s="41">
        <v>2030</v>
      </c>
      <c r="B21" s="54">
        <v>2.4893713471019999E-2</v>
      </c>
      <c r="C21" s="43">
        <v>-1.0689026964290048E-3</v>
      </c>
      <c r="D21" s="73">
        <v>2.3116433543769743E-4</v>
      </c>
    </row>
    <row r="22" spans="1:4" s="156" customFormat="1" ht="18" customHeight="1" x14ac:dyDescent="0.35">
      <c r="A22" s="41">
        <v>2031</v>
      </c>
      <c r="B22" s="54">
        <v>2.51035550114308E-2</v>
      </c>
      <c r="C22" s="43">
        <v>2.0984154041080172E-4</v>
      </c>
      <c r="D22" s="73">
        <v>-6.8430235742399093E-5</v>
      </c>
    </row>
    <row r="23" spans="1:4" s="156" customFormat="1" ht="18" customHeight="1" x14ac:dyDescent="0.35">
      <c r="A23" s="41">
        <v>2032</v>
      </c>
      <c r="B23" s="54">
        <v>2.5623305512796502E-2</v>
      </c>
      <c r="C23" s="43">
        <v>5.1975050136570181E-4</v>
      </c>
      <c r="D23" s="73">
        <v>4.1502700366902179E-5</v>
      </c>
    </row>
    <row r="24" spans="1:4" s="156" customFormat="1" ht="18" customHeight="1" x14ac:dyDescent="0.35">
      <c r="A24" s="41">
        <v>2033</v>
      </c>
      <c r="B24" s="54">
        <v>2.5672893440490098E-2</v>
      </c>
      <c r="C24" s="43">
        <v>4.9587927693595796E-5</v>
      </c>
      <c r="D24" s="73">
        <v>3.6369519986801518E-5</v>
      </c>
    </row>
    <row r="25" spans="1:4" ht="21.75" customHeight="1" x14ac:dyDescent="0.35">
      <c r="A25" s="24" t="s">
        <v>4</v>
      </c>
      <c r="B25" s="3"/>
      <c r="C25" s="3"/>
    </row>
    <row r="26" spans="1:4" ht="21.75" customHeight="1" x14ac:dyDescent="0.35">
      <c r="A26" s="29" t="s">
        <v>186</v>
      </c>
      <c r="B26" s="3"/>
      <c r="C26" s="3"/>
    </row>
    <row r="27" spans="1:4" ht="21.75" customHeight="1" x14ac:dyDescent="0.35">
      <c r="A27" s="29" t="s">
        <v>169</v>
      </c>
      <c r="B27" s="3"/>
      <c r="C27" s="3"/>
    </row>
    <row r="28" spans="1:4" ht="21.75" customHeight="1" x14ac:dyDescent="0.35">
      <c r="A28" s="111"/>
      <c r="B28" s="3"/>
      <c r="C28" s="3"/>
    </row>
    <row r="29" spans="1:4" ht="21.75" customHeight="1" x14ac:dyDescent="0.35">
      <c r="A29" s="3"/>
      <c r="B29" s="18"/>
      <c r="C29" s="18"/>
    </row>
    <row r="30" spans="1:4" ht="21.75" customHeight="1" x14ac:dyDescent="0.35">
      <c r="A30" s="264" t="str">
        <f>Headings!F23</f>
        <v>Page 23</v>
      </c>
      <c r="B30" s="267"/>
      <c r="C30" s="267"/>
      <c r="D30" s="267"/>
    </row>
    <row r="32" spans="1:4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1:D1"/>
    <mergeCell ref="A2:D2"/>
    <mergeCell ref="A30:D30"/>
  </mergeCells>
  <phoneticPr fontId="4"/>
  <pageMargins left="0.75" right="0.75" top="1" bottom="1" header="0.5" footer="0.5"/>
  <pageSetup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I34"/>
  <sheetViews>
    <sheetView zoomScale="75" zoomScaleNormal="75" workbookViewId="0">
      <selection activeCell="A31" sqref="A31:D31"/>
    </sheetView>
  </sheetViews>
  <sheetFormatPr defaultColWidth="10.7265625" defaultRowHeight="21.75" customHeight="1" x14ac:dyDescent="0.35"/>
  <cols>
    <col min="1" max="1" width="11.6328125" style="79" customWidth="1"/>
    <col min="2" max="3" width="22.7265625" style="79" customWidth="1"/>
    <col min="4" max="4" width="16.7265625" style="1" customWidth="1"/>
    <col min="5" max="6" width="10.7265625" style="1"/>
    <col min="7" max="7" width="49.36328125" style="1" customWidth="1"/>
    <col min="8" max="16384" width="10.7265625" style="1"/>
  </cols>
  <sheetData>
    <row r="1" spans="1:9" ht="23.4" x14ac:dyDescent="0.45">
      <c r="A1" s="265" t="str">
        <f>Headings!E24</f>
        <v>August 2024 Outyear COLA Comparison Forecast</v>
      </c>
      <c r="B1" s="265"/>
      <c r="C1" s="265"/>
      <c r="D1" s="271"/>
    </row>
    <row r="2" spans="1:9" ht="21.75" customHeight="1" x14ac:dyDescent="0.35">
      <c r="A2" s="265" t="s">
        <v>84</v>
      </c>
      <c r="B2" s="265"/>
      <c r="C2" s="265"/>
      <c r="D2" s="272"/>
    </row>
    <row r="3" spans="1:9" ht="21.75" customHeight="1" x14ac:dyDescent="0.35">
      <c r="A3" s="273"/>
      <c r="B3" s="273"/>
      <c r="C3" s="273"/>
      <c r="D3" s="272"/>
    </row>
    <row r="4" spans="1:9" ht="66" customHeight="1" x14ac:dyDescent="0.35">
      <c r="A4" s="199" t="s">
        <v>282</v>
      </c>
      <c r="B4" s="17" t="s">
        <v>275</v>
      </c>
      <c r="C4" s="78"/>
      <c r="D4" s="78"/>
    </row>
    <row r="5" spans="1:9" s="58" customFormat="1" ht="18" customHeight="1" x14ac:dyDescent="0.35">
      <c r="A5" s="202" t="s">
        <v>289</v>
      </c>
      <c r="B5" s="39">
        <v>2.437396527500664E-2</v>
      </c>
      <c r="C5" s="43"/>
      <c r="D5" s="86"/>
      <c r="G5" s="116"/>
      <c r="H5" s="116"/>
      <c r="I5" s="116"/>
    </row>
    <row r="6" spans="1:9" s="58" customFormat="1" ht="18" customHeight="1" x14ac:dyDescent="0.35">
      <c r="A6" s="200" t="s">
        <v>290</v>
      </c>
      <c r="B6" s="54">
        <v>1.7974828954289777E-2</v>
      </c>
      <c r="C6" s="43"/>
      <c r="D6" s="86"/>
      <c r="F6" s="174"/>
      <c r="G6" s="116"/>
      <c r="H6" s="116"/>
      <c r="I6" s="116"/>
    </row>
    <row r="7" spans="1:9" s="58" customFormat="1" ht="18" customHeight="1" x14ac:dyDescent="0.35">
      <c r="A7" s="200" t="s">
        <v>291</v>
      </c>
      <c r="B7" s="54">
        <v>2.8184136219740506E-2</v>
      </c>
      <c r="C7" s="43"/>
      <c r="D7" s="86"/>
      <c r="G7" s="116"/>
      <c r="H7" s="116"/>
    </row>
    <row r="8" spans="1:9" s="58" customFormat="1" ht="18" customHeight="1" x14ac:dyDescent="0.35">
      <c r="A8" s="200" t="s">
        <v>288</v>
      </c>
      <c r="B8" s="54">
        <v>7.1748135688613768E-2</v>
      </c>
      <c r="C8" s="43"/>
      <c r="D8" s="86"/>
      <c r="G8" s="116"/>
      <c r="H8" s="116"/>
    </row>
    <row r="9" spans="1:9" s="58" customFormat="1" ht="18" customHeight="1" thickBot="1" x14ac:dyDescent="0.4">
      <c r="A9" s="203" t="s">
        <v>283</v>
      </c>
      <c r="B9" s="55">
        <v>7.1782125176074504E-2</v>
      </c>
      <c r="C9" s="43"/>
      <c r="D9" s="86"/>
      <c r="G9" s="116"/>
      <c r="H9" s="170"/>
    </row>
    <row r="10" spans="1:9" s="58" customFormat="1" ht="18" customHeight="1" thickTop="1" x14ac:dyDescent="0.35">
      <c r="A10" s="200" t="s">
        <v>284</v>
      </c>
      <c r="B10" s="54">
        <v>4.131661358147401E-2</v>
      </c>
      <c r="C10" s="43"/>
      <c r="D10" s="86"/>
      <c r="E10" s="116"/>
      <c r="G10" s="116"/>
      <c r="H10" s="116"/>
    </row>
    <row r="11" spans="1:9" s="58" customFormat="1" ht="18" customHeight="1" x14ac:dyDescent="0.35">
      <c r="A11" s="204" t="s">
        <v>285</v>
      </c>
      <c r="B11" s="54">
        <v>3.3506388757839616E-2</v>
      </c>
      <c r="C11" s="43"/>
      <c r="D11" s="86"/>
      <c r="E11" s="116"/>
      <c r="G11" s="116"/>
      <c r="H11" s="116"/>
    </row>
    <row r="12" spans="1:9" s="58" customFormat="1" ht="18" customHeight="1" x14ac:dyDescent="0.35">
      <c r="A12" s="200" t="s">
        <v>286</v>
      </c>
      <c r="B12" s="54">
        <v>3.0330639218273999E-2</v>
      </c>
      <c r="C12" s="43"/>
      <c r="D12" s="86"/>
      <c r="E12" s="116"/>
      <c r="G12" s="205"/>
      <c r="H12" s="116"/>
    </row>
    <row r="13" spans="1:9" s="58" customFormat="1" ht="18" customHeight="1" x14ac:dyDescent="0.35">
      <c r="A13" s="204" t="s">
        <v>299</v>
      </c>
      <c r="B13" s="54">
        <v>2.6469648451666349E-2</v>
      </c>
      <c r="C13" s="43"/>
      <c r="D13" s="86"/>
      <c r="E13" s="116"/>
      <c r="G13" s="205"/>
      <c r="H13" s="116"/>
    </row>
    <row r="14" spans="1:9" s="58" customFormat="1" ht="18" customHeight="1" x14ac:dyDescent="0.35">
      <c r="A14" s="41"/>
      <c r="B14" s="43"/>
      <c r="C14" s="43"/>
      <c r="D14" s="86"/>
      <c r="E14" s="116"/>
      <c r="H14" s="116"/>
    </row>
    <row r="15" spans="1:9" s="58" customFormat="1" ht="17.25" customHeight="1" x14ac:dyDescent="0.35">
      <c r="A15" s="24" t="s">
        <v>4</v>
      </c>
      <c r="B15" s="43"/>
      <c r="C15" s="43"/>
      <c r="D15" s="86"/>
      <c r="E15" s="116"/>
    </row>
    <row r="16" spans="1:9" s="58" customFormat="1" ht="21.75" customHeight="1" x14ac:dyDescent="0.35">
      <c r="A16" s="29" t="s">
        <v>280</v>
      </c>
      <c r="B16" s="43"/>
      <c r="C16" s="43"/>
      <c r="D16" s="86"/>
      <c r="E16" s="116"/>
    </row>
    <row r="17" spans="1:8" s="58" customFormat="1" ht="21.75" customHeight="1" x14ac:dyDescent="0.35">
      <c r="A17" s="29" t="s">
        <v>281</v>
      </c>
      <c r="B17" s="43"/>
      <c r="C17" s="43"/>
      <c r="D17" s="86"/>
      <c r="E17" s="116"/>
    </row>
    <row r="18" spans="1:8" s="58" customFormat="1" ht="21.75" customHeight="1" x14ac:dyDescent="0.35">
      <c r="A18" s="29" t="s">
        <v>287</v>
      </c>
      <c r="B18" s="43"/>
      <c r="C18" s="43"/>
      <c r="D18" s="86"/>
      <c r="F18" s="201"/>
      <c r="H18" s="170"/>
    </row>
    <row r="19" spans="1:8" s="58" customFormat="1" ht="21.75" customHeight="1" x14ac:dyDescent="0.35">
      <c r="A19" s="29" t="s">
        <v>292</v>
      </c>
      <c r="B19" s="43"/>
      <c r="C19" s="43"/>
      <c r="D19" s="86"/>
      <c r="G19" s="197"/>
    </row>
    <row r="20" spans="1:8" ht="21.75" customHeight="1" x14ac:dyDescent="0.35">
      <c r="A20" s="29" t="s">
        <v>273</v>
      </c>
      <c r="B20" s="3"/>
      <c r="C20" s="3"/>
    </row>
    <row r="21" spans="1:8" ht="18" customHeight="1" x14ac:dyDescent="0.35">
      <c r="A21" s="29" t="s">
        <v>274</v>
      </c>
      <c r="B21" s="14"/>
      <c r="C21" s="14"/>
      <c r="D21" s="13"/>
    </row>
    <row r="22" spans="1:8" ht="18" customHeight="1" x14ac:dyDescent="0.35">
      <c r="B22" s="14"/>
      <c r="C22" s="14"/>
      <c r="D22" s="13"/>
    </row>
    <row r="23" spans="1:8" ht="18" customHeight="1" x14ac:dyDescent="0.35">
      <c r="B23" s="14"/>
      <c r="C23" s="14"/>
      <c r="D23" s="13"/>
    </row>
    <row r="24" spans="1:8" ht="18" customHeight="1" x14ac:dyDescent="0.35">
      <c r="B24" s="14"/>
      <c r="C24" s="14"/>
      <c r="D24" s="13"/>
    </row>
    <row r="25" spans="1:8" ht="18" customHeight="1" x14ac:dyDescent="0.35">
      <c r="B25" s="15"/>
      <c r="C25" s="15"/>
      <c r="D25" s="13"/>
    </row>
    <row r="26" spans="1:8" ht="18" customHeight="1" x14ac:dyDescent="0.35">
      <c r="A26" s="16"/>
      <c r="B26" s="15"/>
      <c r="C26" s="15"/>
      <c r="D26" s="13"/>
    </row>
    <row r="27" spans="1:8" ht="18" customHeight="1" x14ac:dyDescent="0.35">
      <c r="A27" s="26"/>
      <c r="B27" s="15"/>
      <c r="C27" s="15"/>
      <c r="D27" s="13"/>
    </row>
    <row r="28" spans="1:8" ht="18" customHeight="1" x14ac:dyDescent="0.35">
      <c r="A28" s="13"/>
      <c r="B28" s="15"/>
      <c r="C28" s="15"/>
      <c r="D28" s="13"/>
    </row>
    <row r="29" spans="1:8" ht="18" customHeight="1" x14ac:dyDescent="0.35">
      <c r="A29" s="16"/>
      <c r="B29" s="15"/>
      <c r="C29" s="15"/>
      <c r="D29" s="13"/>
    </row>
    <row r="30" spans="1:8" ht="18" customHeight="1" x14ac:dyDescent="0.35">
      <c r="A30" s="71"/>
      <c r="B30" s="15"/>
      <c r="C30" s="15"/>
      <c r="D30" s="13"/>
    </row>
    <row r="31" spans="1:8" ht="21.75" customHeight="1" x14ac:dyDescent="0.35">
      <c r="A31" s="269" t="str">
        <f>Headings!F24</f>
        <v>Page 24</v>
      </c>
      <c r="B31" s="266"/>
      <c r="C31" s="266"/>
      <c r="D31" s="266"/>
    </row>
    <row r="32" spans="1:8" ht="21.75" customHeight="1" x14ac:dyDescent="0.35">
      <c r="A32" s="1"/>
      <c r="B32" s="1"/>
      <c r="C32" s="1"/>
      <c r="E32" s="77"/>
    </row>
    <row r="34" spans="7:7" ht="20.399999999999999" x14ac:dyDescent="0.35">
      <c r="G34" s="198"/>
    </row>
  </sheetData>
  <mergeCells count="4">
    <mergeCell ref="A1:D1"/>
    <mergeCell ref="A2:D2"/>
    <mergeCell ref="A3:D3"/>
    <mergeCell ref="A31:D31"/>
  </mergeCells>
  <phoneticPr fontId="4" type="noConversion"/>
  <pageMargins left="0.75" right="0.75" top="1" bottom="1" header="0.5" footer="0.5"/>
  <pageSetup scale="96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D41"/>
  <sheetViews>
    <sheetView zoomScale="75" zoomScaleNormal="75" workbookViewId="0">
      <selection activeCell="A30" sqref="A30:D30"/>
    </sheetView>
  </sheetViews>
  <sheetFormatPr defaultColWidth="10.7265625" defaultRowHeight="21.75" customHeight="1" x14ac:dyDescent="0.35"/>
  <cols>
    <col min="1" max="1" width="15.26953125" style="2" customWidth="1"/>
    <col min="2" max="2" width="22.7265625" style="2" customWidth="1"/>
    <col min="3" max="3" width="15.26953125" style="2" customWidth="1"/>
    <col min="4" max="4" width="20.6328125" style="18" customWidth="1"/>
    <col min="5" max="16384" width="10.7265625" style="18"/>
  </cols>
  <sheetData>
    <row r="1" spans="1:4" ht="23.4" x14ac:dyDescent="0.35">
      <c r="A1" s="265" t="str">
        <f>Headings!E25</f>
        <v>August 2024 Pharmaceuticals PPI Forecast</v>
      </c>
      <c r="B1" s="270"/>
      <c r="C1" s="270"/>
      <c r="D1" s="270"/>
    </row>
    <row r="2" spans="1:4" ht="21.75" customHeight="1" x14ac:dyDescent="0.35">
      <c r="A2" s="265" t="s">
        <v>84</v>
      </c>
      <c r="B2" s="266"/>
      <c r="C2" s="266"/>
      <c r="D2" s="266"/>
    </row>
    <row r="4" spans="1:4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Headings!E55</f>
        <v>% Change from July 2024 Forecast</v>
      </c>
    </row>
    <row r="5" spans="1:4" s="51" customFormat="1" ht="18" customHeight="1" x14ac:dyDescent="0.35">
      <c r="A5" s="36">
        <v>2014</v>
      </c>
      <c r="B5" s="39">
        <v>2.8562392179413299E-2</v>
      </c>
      <c r="C5" s="80" t="s">
        <v>78</v>
      </c>
      <c r="D5" s="49">
        <v>0</v>
      </c>
    </row>
    <row r="6" spans="1:4" s="51" customFormat="1" ht="18" customHeight="1" x14ac:dyDescent="0.35">
      <c r="A6" s="41">
        <v>2015</v>
      </c>
      <c r="B6" s="54">
        <v>-4.17013758826391E-2</v>
      </c>
      <c r="C6" s="43">
        <v>-7.0263768062052395E-2</v>
      </c>
      <c r="D6" s="44">
        <v>0</v>
      </c>
    </row>
    <row r="7" spans="1:4" s="51" customFormat="1" ht="18" customHeight="1" x14ac:dyDescent="0.35">
      <c r="A7" s="41">
        <v>2016</v>
      </c>
      <c r="B7" s="54">
        <v>-1.4682299999999999E-2</v>
      </c>
      <c r="C7" s="43">
        <v>2.7019075882639101E-2</v>
      </c>
      <c r="D7" s="44">
        <v>0</v>
      </c>
    </row>
    <row r="8" spans="1:4" s="51" customFormat="1" ht="18" customHeight="1" x14ac:dyDescent="0.35">
      <c r="A8" s="41">
        <v>2017</v>
      </c>
      <c r="B8" s="54">
        <v>-1.5197E-2</v>
      </c>
      <c r="C8" s="43">
        <v>-5.1470000000000161E-4</v>
      </c>
      <c r="D8" s="44">
        <v>0</v>
      </c>
    </row>
    <row r="9" spans="1:4" s="51" customFormat="1" ht="18" customHeight="1" x14ac:dyDescent="0.35">
      <c r="A9" s="41">
        <v>2018</v>
      </c>
      <c r="B9" s="54">
        <v>3.1465E-2</v>
      </c>
      <c r="C9" s="43">
        <v>4.6662000000000002E-2</v>
      </c>
      <c r="D9" s="44">
        <v>0</v>
      </c>
    </row>
    <row r="10" spans="1:4" s="51" customFormat="1" ht="18" customHeight="1" x14ac:dyDescent="0.35">
      <c r="A10" s="41">
        <v>2019</v>
      </c>
      <c r="B10" s="54">
        <v>2.6812999999999997E-2</v>
      </c>
      <c r="C10" s="43">
        <v>-4.6520000000000034E-3</v>
      </c>
      <c r="D10" s="44">
        <v>0</v>
      </c>
    </row>
    <row r="11" spans="1:4" s="51" customFormat="1" ht="18" customHeight="1" x14ac:dyDescent="0.35">
      <c r="A11" s="41">
        <v>2020</v>
      </c>
      <c r="B11" s="54">
        <v>1.7127E-2</v>
      </c>
      <c r="C11" s="43">
        <v>-9.6859999999999967E-3</v>
      </c>
      <c r="D11" s="44">
        <v>0</v>
      </c>
    </row>
    <row r="12" spans="1:4" s="51" customFormat="1" ht="18" customHeight="1" x14ac:dyDescent="0.35">
      <c r="A12" s="41">
        <v>2021</v>
      </c>
      <c r="B12" s="54">
        <v>-2.2176000000000001E-2</v>
      </c>
      <c r="C12" s="43">
        <v>-3.9303000000000005E-2</v>
      </c>
      <c r="D12" s="44">
        <v>0</v>
      </c>
    </row>
    <row r="13" spans="1:4" s="51" customFormat="1" ht="18" customHeight="1" x14ac:dyDescent="0.35">
      <c r="A13" s="41">
        <v>2022</v>
      </c>
      <c r="B13" s="54">
        <v>-3.885E-3</v>
      </c>
      <c r="C13" s="43">
        <v>1.8291000000000002E-2</v>
      </c>
      <c r="D13" s="44">
        <v>0</v>
      </c>
    </row>
    <row r="14" spans="1:4" s="51" customFormat="1" ht="18" customHeight="1" thickBot="1" x14ac:dyDescent="0.4">
      <c r="A14" s="46">
        <v>2023</v>
      </c>
      <c r="B14" s="55">
        <v>-1.78195893715653E-2</v>
      </c>
      <c r="C14" s="48">
        <v>-1.39345893715653E-2</v>
      </c>
      <c r="D14" s="53">
        <v>0</v>
      </c>
    </row>
    <row r="15" spans="1:4" s="51" customFormat="1" ht="18" customHeight="1" thickTop="1" x14ac:dyDescent="0.35">
      <c r="A15" s="41">
        <v>2024</v>
      </c>
      <c r="B15" s="54">
        <v>-2.68931315399169E-2</v>
      </c>
      <c r="C15" s="43">
        <v>-9.0735421683516004E-3</v>
      </c>
      <c r="D15" s="44">
        <v>-2.3131539916902005E-5</v>
      </c>
    </row>
    <row r="16" spans="1:4" ht="18" customHeight="1" x14ac:dyDescent="0.35">
      <c r="A16" s="41">
        <v>2025</v>
      </c>
      <c r="B16" s="54">
        <v>1.7707483704424501E-2</v>
      </c>
      <c r="C16" s="43">
        <v>4.4600615244341404E-2</v>
      </c>
      <c r="D16" s="44">
        <v>5.4450013865000452E-5</v>
      </c>
    </row>
    <row r="17" spans="1:4" s="126" customFormat="1" ht="18" customHeight="1" x14ac:dyDescent="0.35">
      <c r="A17" s="41">
        <v>2026</v>
      </c>
      <c r="B17" s="54">
        <v>2.3732778124137002E-2</v>
      </c>
      <c r="C17" s="43">
        <v>6.0252944197125013E-3</v>
      </c>
      <c r="D17" s="44">
        <v>2.2350200650000929E-5</v>
      </c>
    </row>
    <row r="18" spans="1:4" s="141" customFormat="1" ht="18" customHeight="1" x14ac:dyDescent="0.35">
      <c r="A18" s="41">
        <v>2027</v>
      </c>
      <c r="B18" s="54">
        <v>2.2404271823858301E-2</v>
      </c>
      <c r="C18" s="43">
        <v>-1.3285063002787013E-3</v>
      </c>
      <c r="D18" s="44">
        <v>1.7923437239202727E-5</v>
      </c>
    </row>
    <row r="19" spans="1:4" s="143" customFormat="1" ht="18" customHeight="1" x14ac:dyDescent="0.35">
      <c r="A19" s="41">
        <v>2028</v>
      </c>
      <c r="B19" s="54">
        <v>2.1829463467250402E-2</v>
      </c>
      <c r="C19" s="43">
        <v>-5.7480835660789903E-4</v>
      </c>
      <c r="D19" s="44">
        <v>1.9861953073699312E-5</v>
      </c>
    </row>
    <row r="20" spans="1:4" s="154" customFormat="1" ht="18" customHeight="1" x14ac:dyDescent="0.35">
      <c r="A20" s="41">
        <v>2029</v>
      </c>
      <c r="B20" s="54">
        <v>1.9407900956188599E-2</v>
      </c>
      <c r="C20" s="43">
        <v>-2.4215625110618026E-3</v>
      </c>
      <c r="D20" s="44">
        <v>1.2511968522449859E-4</v>
      </c>
    </row>
    <row r="21" spans="1:4" s="156" customFormat="1" ht="18" customHeight="1" x14ac:dyDescent="0.35">
      <c r="A21" s="41">
        <v>2030</v>
      </c>
      <c r="B21" s="54">
        <v>1.6201499905079898E-2</v>
      </c>
      <c r="C21" s="43">
        <v>-3.2064010511087017E-3</v>
      </c>
      <c r="D21" s="44">
        <v>-4.2180204004350214E-4</v>
      </c>
    </row>
    <row r="22" spans="1:4" s="156" customFormat="1" ht="18" customHeight="1" x14ac:dyDescent="0.35">
      <c r="A22" s="41">
        <v>2031</v>
      </c>
      <c r="B22" s="54">
        <v>1.5009151251718001E-2</v>
      </c>
      <c r="C22" s="43">
        <v>-1.1923486533618969E-3</v>
      </c>
      <c r="D22" s="44">
        <v>-2.9317665154410082E-4</v>
      </c>
    </row>
    <row r="23" spans="1:4" s="156" customFormat="1" ht="18" customHeight="1" x14ac:dyDescent="0.35">
      <c r="A23" s="41">
        <v>2032</v>
      </c>
      <c r="B23" s="54">
        <v>1.5052410687652999E-2</v>
      </c>
      <c r="C23" s="43">
        <v>4.3259435934998522E-5</v>
      </c>
      <c r="D23" s="44">
        <v>1.4584626242709897E-4</v>
      </c>
    </row>
    <row r="24" spans="1:4" s="156" customFormat="1" ht="18" customHeight="1" x14ac:dyDescent="0.35">
      <c r="A24" s="41">
        <v>2033</v>
      </c>
      <c r="B24" s="54">
        <v>1.7014205826272898E-2</v>
      </c>
      <c r="C24" s="43">
        <v>1.9617951386198991E-3</v>
      </c>
      <c r="D24" s="44">
        <v>3.3734570621989785E-4</v>
      </c>
    </row>
    <row r="25" spans="1:4" ht="21.75" customHeight="1" x14ac:dyDescent="0.35">
      <c r="A25" s="24" t="s">
        <v>4</v>
      </c>
      <c r="B25" s="3"/>
      <c r="C25" s="3"/>
    </row>
    <row r="26" spans="1:4" ht="21.75" customHeight="1" x14ac:dyDescent="0.35">
      <c r="A26" s="29" t="s">
        <v>91</v>
      </c>
      <c r="B26" s="3"/>
      <c r="C26" s="3"/>
    </row>
    <row r="27" spans="1:4" ht="21.75" customHeight="1" x14ac:dyDescent="0.35">
      <c r="A27" s="111"/>
      <c r="B27" s="3"/>
      <c r="C27" s="3"/>
    </row>
    <row r="28" spans="1:4" ht="21.75" customHeight="1" x14ac:dyDescent="0.35">
      <c r="A28" s="111"/>
      <c r="B28" s="3"/>
      <c r="C28" s="3"/>
    </row>
    <row r="29" spans="1:4" ht="21.75" customHeight="1" x14ac:dyDescent="0.35">
      <c r="A29" s="3"/>
      <c r="B29" s="18"/>
      <c r="C29" s="18"/>
    </row>
    <row r="30" spans="1:4" ht="21.75" customHeight="1" x14ac:dyDescent="0.35">
      <c r="A30" s="264" t="str">
        <f>Headings!F25</f>
        <v>Page 25</v>
      </c>
      <c r="B30" s="267"/>
      <c r="C30" s="267"/>
      <c r="D30" s="267"/>
    </row>
    <row r="32" spans="1:4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1:D1"/>
    <mergeCell ref="A2:D2"/>
    <mergeCell ref="A30:D30"/>
  </mergeCells>
  <phoneticPr fontId="4"/>
  <pageMargins left="0.75" right="0.75" top="1" bottom="1" header="0.5" footer="0.5"/>
  <pageSetup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D41"/>
  <sheetViews>
    <sheetView zoomScale="75" zoomScaleNormal="75" workbookViewId="0">
      <selection activeCell="A30" sqref="A30:D30"/>
    </sheetView>
  </sheetViews>
  <sheetFormatPr defaultColWidth="10.7265625" defaultRowHeight="21.75" customHeight="1" x14ac:dyDescent="0.35"/>
  <cols>
    <col min="1" max="1" width="15.26953125" style="2" customWidth="1"/>
    <col min="2" max="2" width="22.7265625" style="2" customWidth="1"/>
    <col min="3" max="3" width="15.26953125" style="2" customWidth="1"/>
    <col min="4" max="4" width="20.6328125" style="18" customWidth="1"/>
    <col min="5" max="16384" width="10.7265625" style="18"/>
  </cols>
  <sheetData>
    <row r="1" spans="1:4" ht="23.4" x14ac:dyDescent="0.35">
      <c r="A1" s="265" t="str">
        <f>Headings!E26</f>
        <v>August 2024 Transportation CPI Forecast</v>
      </c>
      <c r="B1" s="265"/>
      <c r="C1" s="265"/>
      <c r="D1" s="265"/>
    </row>
    <row r="2" spans="1:4" ht="21.75" customHeight="1" x14ac:dyDescent="0.35">
      <c r="A2" s="265" t="s">
        <v>84</v>
      </c>
      <c r="B2" s="265"/>
      <c r="C2" s="265"/>
      <c r="D2" s="265"/>
    </row>
    <row r="4" spans="1:4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Headings!E55</f>
        <v>% Change from July 2024 Forecast</v>
      </c>
    </row>
    <row r="5" spans="1:4" s="51" customFormat="1" ht="18" customHeight="1" x14ac:dyDescent="0.35">
      <c r="A5" s="36">
        <v>2014</v>
      </c>
      <c r="B5" s="39">
        <v>-6.6007562232389605E-3</v>
      </c>
      <c r="C5" s="72" t="s">
        <v>78</v>
      </c>
      <c r="D5" s="49">
        <v>0</v>
      </c>
    </row>
    <row r="6" spans="1:4" s="51" customFormat="1" ht="18" customHeight="1" x14ac:dyDescent="0.35">
      <c r="A6" s="41">
        <v>2015</v>
      </c>
      <c r="B6" s="54">
        <v>-7.8136173329613007E-2</v>
      </c>
      <c r="C6" s="43">
        <v>-7.1535417106374052E-2</v>
      </c>
      <c r="D6" s="44">
        <v>0</v>
      </c>
    </row>
    <row r="7" spans="1:4" s="51" customFormat="1" ht="18" customHeight="1" x14ac:dyDescent="0.35">
      <c r="A7" s="41">
        <v>2016</v>
      </c>
      <c r="B7" s="54">
        <v>-2.0962835299244399E-2</v>
      </c>
      <c r="C7" s="43">
        <v>5.7173338030368608E-2</v>
      </c>
      <c r="D7" s="44">
        <v>0</v>
      </c>
    </row>
    <row r="8" spans="1:4" s="51" customFormat="1" ht="18" customHeight="1" x14ac:dyDescent="0.35">
      <c r="A8" s="41">
        <v>2017</v>
      </c>
      <c r="B8" s="54">
        <v>3.4231501550205004E-2</v>
      </c>
      <c r="C8" s="43">
        <v>5.5194336849449403E-2</v>
      </c>
      <c r="D8" s="44">
        <v>0</v>
      </c>
    </row>
    <row r="9" spans="1:4" s="51" customFormat="1" ht="18" customHeight="1" x14ac:dyDescent="0.35">
      <c r="A9" s="41">
        <v>2018</v>
      </c>
      <c r="B9" s="54">
        <v>4.5138853000747006E-2</v>
      </c>
      <c r="C9" s="43">
        <v>1.0907351450542002E-2</v>
      </c>
      <c r="D9" s="44">
        <v>0</v>
      </c>
    </row>
    <row r="10" spans="1:4" s="51" customFormat="1" ht="18" customHeight="1" x14ac:dyDescent="0.35">
      <c r="A10" s="41">
        <v>2019</v>
      </c>
      <c r="B10" s="54">
        <v>-2.8255962708300096E-3</v>
      </c>
      <c r="C10" s="43">
        <v>-4.7964449271577017E-2</v>
      </c>
      <c r="D10" s="44">
        <v>0</v>
      </c>
    </row>
    <row r="11" spans="1:4" s="51" customFormat="1" ht="18" customHeight="1" x14ac:dyDescent="0.35">
      <c r="A11" s="41">
        <v>2020</v>
      </c>
      <c r="B11" s="54">
        <v>-4.1576963677281101E-2</v>
      </c>
      <c r="C11" s="43">
        <v>-3.875136740645109E-2</v>
      </c>
      <c r="D11" s="44">
        <v>0</v>
      </c>
    </row>
    <row r="12" spans="1:4" s="51" customFormat="1" ht="18" customHeight="1" x14ac:dyDescent="0.35">
      <c r="A12" s="41">
        <v>2021</v>
      </c>
      <c r="B12" s="54">
        <v>0.14562350916448599</v>
      </c>
      <c r="C12" s="43">
        <v>0.18720047284176711</v>
      </c>
      <c r="D12" s="44">
        <v>0</v>
      </c>
    </row>
    <row r="13" spans="1:4" s="51" customFormat="1" ht="18" customHeight="1" x14ac:dyDescent="0.35">
      <c r="A13" s="41">
        <v>2022</v>
      </c>
      <c r="B13" s="54">
        <v>0.15467626549087499</v>
      </c>
      <c r="C13" s="43">
        <v>9.0527563263889943E-3</v>
      </c>
      <c r="D13" s="44">
        <v>0</v>
      </c>
    </row>
    <row r="14" spans="1:4" s="51" customFormat="1" ht="18" customHeight="1" thickBot="1" x14ac:dyDescent="0.4">
      <c r="A14" s="46">
        <v>2023</v>
      </c>
      <c r="B14" s="55">
        <v>2.4352635422617498E-3</v>
      </c>
      <c r="C14" s="48">
        <v>-0.15224100194861323</v>
      </c>
      <c r="D14" s="53">
        <v>0</v>
      </c>
    </row>
    <row r="15" spans="1:4" s="51" customFormat="1" ht="18" customHeight="1" thickTop="1" x14ac:dyDescent="0.35">
      <c r="A15" s="41">
        <v>2024</v>
      </c>
      <c r="B15" s="54">
        <v>2.1662917384714202E-2</v>
      </c>
      <c r="C15" s="43">
        <v>1.9227653842452452E-2</v>
      </c>
      <c r="D15" s="44">
        <v>-2.3582284547833988E-3</v>
      </c>
    </row>
    <row r="16" spans="1:4" ht="18" customHeight="1" x14ac:dyDescent="0.35">
      <c r="A16" s="41">
        <v>2025</v>
      </c>
      <c r="B16" s="54">
        <v>2.67969469031391E-2</v>
      </c>
      <c r="C16" s="43">
        <v>5.1340295184248985E-3</v>
      </c>
      <c r="D16" s="44">
        <v>1.322708512301006E-4</v>
      </c>
    </row>
    <row r="17" spans="1:4" s="126" customFormat="1" ht="18" customHeight="1" x14ac:dyDescent="0.35">
      <c r="A17" s="41">
        <v>2026</v>
      </c>
      <c r="B17" s="54">
        <v>2.53512102899013E-2</v>
      </c>
      <c r="C17" s="43">
        <v>-1.4457366132378004E-3</v>
      </c>
      <c r="D17" s="44">
        <v>5.0463435779133994E-3</v>
      </c>
    </row>
    <row r="18" spans="1:4" s="141" customFormat="1" ht="18" customHeight="1" x14ac:dyDescent="0.35">
      <c r="A18" s="41">
        <v>2027</v>
      </c>
      <c r="B18" s="54">
        <v>2.3045275166956102E-2</v>
      </c>
      <c r="C18" s="43">
        <v>-2.3059351229451977E-3</v>
      </c>
      <c r="D18" s="44">
        <v>-3.8508451890459719E-4</v>
      </c>
    </row>
    <row r="19" spans="1:4" s="143" customFormat="1" ht="18" customHeight="1" x14ac:dyDescent="0.35">
      <c r="A19" s="41">
        <v>2028</v>
      </c>
      <c r="B19" s="54">
        <v>2.30718148651958E-2</v>
      </c>
      <c r="C19" s="43">
        <v>2.6539698239697734E-5</v>
      </c>
      <c r="D19" s="44">
        <v>-6.6030339711902614E-5</v>
      </c>
    </row>
    <row r="20" spans="1:4" s="154" customFormat="1" ht="18" customHeight="1" x14ac:dyDescent="0.35">
      <c r="A20" s="41">
        <v>2029</v>
      </c>
      <c r="B20" s="54">
        <v>2.1031368158128002E-2</v>
      </c>
      <c r="C20" s="43">
        <v>-2.040446707067798E-3</v>
      </c>
      <c r="D20" s="44">
        <v>6.5578744258869975E-4</v>
      </c>
    </row>
    <row r="21" spans="1:4" s="156" customFormat="1" ht="18" customHeight="1" x14ac:dyDescent="0.35">
      <c r="A21" s="41">
        <v>2030</v>
      </c>
      <c r="B21" s="54">
        <v>2.17679694850718E-2</v>
      </c>
      <c r="C21" s="43">
        <v>7.3660132694379835E-4</v>
      </c>
      <c r="D21" s="44">
        <v>4.1299704486120331E-4</v>
      </c>
    </row>
    <row r="22" spans="1:4" s="156" customFormat="1" ht="18" customHeight="1" x14ac:dyDescent="0.35">
      <c r="A22" s="41">
        <v>2031</v>
      </c>
      <c r="B22" s="54">
        <v>2.1056065822058101E-2</v>
      </c>
      <c r="C22" s="43">
        <v>-7.1190366301369934E-4</v>
      </c>
      <c r="D22" s="44">
        <v>-5.4359776367629911E-4</v>
      </c>
    </row>
    <row r="23" spans="1:4" s="156" customFormat="1" ht="18" customHeight="1" x14ac:dyDescent="0.35">
      <c r="A23" s="41">
        <v>2032</v>
      </c>
      <c r="B23" s="54">
        <v>2.0757207360086901E-2</v>
      </c>
      <c r="C23" s="43">
        <v>-2.9885846197119995E-4</v>
      </c>
      <c r="D23" s="44">
        <v>-8.6994391669509979E-4</v>
      </c>
    </row>
    <row r="24" spans="1:4" s="156" customFormat="1" ht="18" customHeight="1" x14ac:dyDescent="0.35">
      <c r="A24" s="41">
        <v>2033</v>
      </c>
      <c r="B24" s="54">
        <v>1.9432665920771298E-2</v>
      </c>
      <c r="C24" s="43">
        <v>-1.3245414393156033E-3</v>
      </c>
      <c r="D24" s="44">
        <v>-8.4822080649520071E-4</v>
      </c>
    </row>
    <row r="25" spans="1:4" ht="21.75" customHeight="1" x14ac:dyDescent="0.35">
      <c r="A25" s="24" t="s">
        <v>4</v>
      </c>
      <c r="B25" s="3"/>
      <c r="C25" s="3"/>
    </row>
    <row r="26" spans="1:4" ht="21.75" customHeight="1" x14ac:dyDescent="0.35">
      <c r="A26" s="29" t="s">
        <v>48</v>
      </c>
      <c r="B26" s="3"/>
      <c r="C26" s="3"/>
    </row>
    <row r="27" spans="1:4" ht="21.75" customHeight="1" x14ac:dyDescent="0.35">
      <c r="A27" s="111"/>
      <c r="B27" s="3"/>
      <c r="C27" s="3"/>
    </row>
    <row r="28" spans="1:4" ht="21.75" customHeight="1" x14ac:dyDescent="0.35">
      <c r="A28" s="111"/>
      <c r="B28" s="3"/>
      <c r="C28" s="3"/>
    </row>
    <row r="29" spans="1:4" ht="21.75" customHeight="1" x14ac:dyDescent="0.35">
      <c r="A29" s="3"/>
      <c r="B29" s="18"/>
      <c r="C29" s="18"/>
    </row>
    <row r="30" spans="1:4" ht="21.75" customHeight="1" x14ac:dyDescent="0.35">
      <c r="A30" s="264" t="str">
        <f>Headings!F26</f>
        <v>Page 26</v>
      </c>
      <c r="B30" s="267"/>
      <c r="C30" s="267"/>
      <c r="D30" s="267"/>
    </row>
    <row r="32" spans="1:4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1:D1"/>
    <mergeCell ref="A2:D2"/>
    <mergeCell ref="A30:D30"/>
  </mergeCells>
  <phoneticPr fontId="4"/>
  <pageMargins left="0.75" right="0.75" top="1" bottom="1" header="0.5" footer="0.5"/>
  <pageSetup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E31"/>
  <sheetViews>
    <sheetView zoomScale="75" zoomScaleNormal="75" workbookViewId="0">
      <selection activeCell="A31" sqref="A31:E31"/>
    </sheetView>
  </sheetViews>
  <sheetFormatPr defaultColWidth="10.7265625" defaultRowHeight="21.75" customHeight="1" x14ac:dyDescent="0.35"/>
  <cols>
    <col min="1" max="1" width="10.7265625" style="2" customWidth="1"/>
    <col min="2" max="2" width="17.7265625" style="2" customWidth="1"/>
    <col min="3" max="3" width="10.7265625" style="2" customWidth="1"/>
    <col min="4" max="4" width="17.7265625" style="27" customWidth="1"/>
    <col min="5" max="5" width="17.7265625" style="18" customWidth="1"/>
    <col min="6" max="16384" width="10.7265625" style="18"/>
  </cols>
  <sheetData>
    <row r="1" spans="1:5" ht="23.4" x14ac:dyDescent="0.35">
      <c r="A1" s="265" t="str">
        <f>Headings!E27</f>
        <v>August 2024 Retail Gas Forecast</v>
      </c>
      <c r="B1" s="268"/>
      <c r="C1" s="268"/>
      <c r="D1" s="268"/>
      <c r="E1" s="268"/>
    </row>
    <row r="2" spans="1:5" ht="21.75" customHeight="1" x14ac:dyDescent="0.35">
      <c r="A2" s="265" t="s">
        <v>84</v>
      </c>
      <c r="B2" s="266"/>
      <c r="C2" s="266"/>
      <c r="D2" s="266"/>
      <c r="E2" s="266"/>
    </row>
    <row r="4" spans="1:5" ht="66" customHeight="1" x14ac:dyDescent="0.35">
      <c r="A4" s="35" t="s">
        <v>75</v>
      </c>
      <c r="B4" s="31" t="s">
        <v>80</v>
      </c>
      <c r="C4" s="31" t="s">
        <v>6</v>
      </c>
      <c r="D4" s="34" t="str">
        <f>Headings!E55</f>
        <v>% Change from July 2024 Forecast</v>
      </c>
      <c r="E4" s="34" t="str">
        <f>Headings!F55</f>
        <v>$ Change from July 2024 Forecast</v>
      </c>
    </row>
    <row r="5" spans="1:5" s="51" customFormat="1" ht="18" customHeight="1" x14ac:dyDescent="0.35">
      <c r="A5" s="36" t="s">
        <v>210</v>
      </c>
      <c r="B5" s="59">
        <v>4.2359999999999998</v>
      </c>
      <c r="C5" s="39">
        <v>-4.1532795235467157E-3</v>
      </c>
      <c r="D5" s="162">
        <v>0</v>
      </c>
      <c r="E5" s="97">
        <v>0</v>
      </c>
    </row>
    <row r="6" spans="1:5" s="51" customFormat="1" ht="18" customHeight="1" x14ac:dyDescent="0.35">
      <c r="A6" s="41" t="s">
        <v>211</v>
      </c>
      <c r="B6" s="60">
        <v>4.6363333333333303</v>
      </c>
      <c r="C6" s="54">
        <v>-8.2277645816838718E-2</v>
      </c>
      <c r="D6" s="161">
        <v>0</v>
      </c>
      <c r="E6" s="61">
        <v>0</v>
      </c>
    </row>
    <row r="7" spans="1:5" s="51" customFormat="1" ht="18" customHeight="1" x14ac:dyDescent="0.35">
      <c r="A7" s="41" t="s">
        <v>212</v>
      </c>
      <c r="B7" s="60">
        <v>5.0629999999999997</v>
      </c>
      <c r="C7" s="54">
        <v>2.6908255019945315E-2</v>
      </c>
      <c r="D7" s="161">
        <v>0</v>
      </c>
      <c r="E7" s="61">
        <v>0</v>
      </c>
    </row>
    <row r="8" spans="1:5" s="51" customFormat="1" ht="18" customHeight="1" x14ac:dyDescent="0.35">
      <c r="A8" s="41" t="s">
        <v>213</v>
      </c>
      <c r="B8" s="60">
        <v>4.5873333333333299</v>
      </c>
      <c r="C8" s="54">
        <v>-2.9272765747336615E-2</v>
      </c>
      <c r="D8" s="161">
        <v>0</v>
      </c>
      <c r="E8" s="61">
        <v>0</v>
      </c>
    </row>
    <row r="9" spans="1:5" s="51" customFormat="1" ht="18" customHeight="1" x14ac:dyDescent="0.35">
      <c r="A9" s="41" t="s">
        <v>214</v>
      </c>
      <c r="B9" s="60">
        <v>4.1609999999999996</v>
      </c>
      <c r="C9" s="54">
        <v>-1.770538243626063E-2</v>
      </c>
      <c r="D9" s="161">
        <v>0</v>
      </c>
      <c r="E9" s="61">
        <v>0</v>
      </c>
    </row>
    <row r="10" spans="1:5" s="51" customFormat="1" ht="18" customHeight="1" thickBot="1" x14ac:dyDescent="0.4">
      <c r="A10" s="46" t="s">
        <v>215</v>
      </c>
      <c r="B10" s="65">
        <v>4.6360000000000001</v>
      </c>
      <c r="C10" s="55">
        <v>-7.1895894743767563E-5</v>
      </c>
      <c r="D10" s="193">
        <v>5.2764727141307866E-3</v>
      </c>
      <c r="E10" s="194">
        <v>2.4333333333332874E-2</v>
      </c>
    </row>
    <row r="11" spans="1:5" s="51" customFormat="1" ht="18" customHeight="1" thickTop="1" x14ac:dyDescent="0.35">
      <c r="A11" s="41" t="s">
        <v>216</v>
      </c>
      <c r="B11" s="60">
        <v>4.7190000000000003</v>
      </c>
      <c r="C11" s="54">
        <v>-6.7943906774639462E-2</v>
      </c>
      <c r="D11" s="161">
        <v>-3.6742192284139552E-2</v>
      </c>
      <c r="E11" s="61">
        <v>-0.17999999999999972</v>
      </c>
    </row>
    <row r="12" spans="1:5" s="51" customFormat="1" ht="18" customHeight="1" x14ac:dyDescent="0.35">
      <c r="A12" s="41" t="s">
        <v>217</v>
      </c>
      <c r="B12" s="60">
        <v>4.6619999999999999</v>
      </c>
      <c r="C12" s="54">
        <v>1.6276703967447403E-2</v>
      </c>
      <c r="D12" s="161">
        <v>0</v>
      </c>
      <c r="E12" s="61">
        <v>0</v>
      </c>
    </row>
    <row r="13" spans="1:5" s="51" customFormat="1" ht="18" customHeight="1" x14ac:dyDescent="0.35">
      <c r="A13" s="41" t="s">
        <v>218</v>
      </c>
      <c r="B13" s="60">
        <v>4.3949999999999996</v>
      </c>
      <c r="C13" s="54">
        <v>5.6236481614996503E-2</v>
      </c>
      <c r="D13" s="161">
        <v>-3.5071506998405666E-2</v>
      </c>
      <c r="E13" s="61">
        <v>-0.15974165378671046</v>
      </c>
    </row>
    <row r="14" spans="1:5" s="51" customFormat="1" ht="18" customHeight="1" x14ac:dyDescent="0.35">
      <c r="A14" s="41" t="s">
        <v>219</v>
      </c>
      <c r="B14" s="60">
        <v>4.6959999999999997</v>
      </c>
      <c r="C14" s="54">
        <v>1.2942191544434767E-2</v>
      </c>
      <c r="D14" s="161">
        <v>-4.8801427114004925E-2</v>
      </c>
      <c r="E14" s="61">
        <v>-0.24092919003447033</v>
      </c>
    </row>
    <row r="15" spans="1:5" s="51" customFormat="1" ht="18" customHeight="1" x14ac:dyDescent="0.35">
      <c r="A15" s="41" t="s">
        <v>220</v>
      </c>
      <c r="B15" s="60">
        <v>4.9180000000000001</v>
      </c>
      <c r="C15" s="54">
        <v>4.2169951260860206E-2</v>
      </c>
      <c r="D15" s="161">
        <v>1.3536406131959833E-3</v>
      </c>
      <c r="E15" s="61">
        <v>6.6482052550602688E-3</v>
      </c>
    </row>
    <row r="16" spans="1:5" s="51" customFormat="1" ht="18" customHeight="1" x14ac:dyDescent="0.35">
      <c r="A16" s="41" t="s">
        <v>221</v>
      </c>
      <c r="B16" s="60">
        <v>4.5869999999999997</v>
      </c>
      <c r="C16" s="54">
        <v>-1.6087516087516129E-2</v>
      </c>
      <c r="D16" s="161">
        <v>-3.8575890811520797E-2</v>
      </c>
      <c r="E16" s="61">
        <v>-0.18404740370178985</v>
      </c>
    </row>
    <row r="17" spans="1:5" s="51" customFormat="1" ht="18" customHeight="1" x14ac:dyDescent="0.35">
      <c r="A17" s="41" t="s">
        <v>222</v>
      </c>
      <c r="B17" s="60">
        <v>4.5190000000000001</v>
      </c>
      <c r="C17" s="54">
        <v>2.8213879408418796E-2</v>
      </c>
      <c r="D17" s="161">
        <v>-4.2381860563678764E-2</v>
      </c>
      <c r="E17" s="61">
        <v>-0.20000000000000018</v>
      </c>
    </row>
    <row r="18" spans="1:5" s="51" customFormat="1" ht="18" customHeight="1" x14ac:dyDescent="0.35">
      <c r="A18" s="41" t="s">
        <v>223</v>
      </c>
      <c r="B18" s="60">
        <v>4.5460000000000003</v>
      </c>
      <c r="C18" s="54">
        <v>-3.1942078364565529E-2</v>
      </c>
      <c r="D18" s="161">
        <v>-4.2140750105351898E-2</v>
      </c>
      <c r="E18" s="61">
        <v>-0.20000000000000018</v>
      </c>
    </row>
    <row r="19" spans="1:5" s="51" customFormat="1" ht="18" customHeight="1" x14ac:dyDescent="0.35">
      <c r="A19" s="41" t="s">
        <v>224</v>
      </c>
      <c r="B19" s="60">
        <v>4.99</v>
      </c>
      <c r="C19" s="54">
        <v>1.4640097600650659E-2</v>
      </c>
      <c r="D19" s="161">
        <v>1.2067741608356108E-2</v>
      </c>
      <c r="E19" s="61">
        <v>5.9499999999999886E-2</v>
      </c>
    </row>
    <row r="20" spans="1:5" s="51" customFormat="1" ht="18" customHeight="1" x14ac:dyDescent="0.35">
      <c r="A20" s="41" t="s">
        <v>225</v>
      </c>
      <c r="B20" s="60">
        <v>4.7320000000000002</v>
      </c>
      <c r="C20" s="54">
        <v>3.1611074776542569E-2</v>
      </c>
      <c r="D20" s="161">
        <v>9.9457890468261922E-3</v>
      </c>
      <c r="E20" s="61">
        <v>4.6599999999999753E-2</v>
      </c>
    </row>
    <row r="21" spans="1:5" s="51" customFormat="1" ht="18" customHeight="1" x14ac:dyDescent="0.35">
      <c r="A21" s="41" t="s">
        <v>332</v>
      </c>
      <c r="B21" s="60">
        <v>4.6997854118275804</v>
      </c>
      <c r="C21" s="54">
        <v>4.0005623329847362E-2</v>
      </c>
      <c r="D21" s="161">
        <v>4.3860782524038022E-2</v>
      </c>
      <c r="E21" s="61">
        <v>0.19747486380260604</v>
      </c>
    </row>
    <row r="22" spans="1:5" s="51" customFormat="1" ht="18" customHeight="1" x14ac:dyDescent="0.35">
      <c r="A22" s="41" t="s">
        <v>333</v>
      </c>
      <c r="B22" s="60">
        <v>5.0488145339155297</v>
      </c>
      <c r="C22" s="54">
        <v>0.1106059247504465</v>
      </c>
      <c r="D22" s="161">
        <v>6.6733097384631623E-2</v>
      </c>
      <c r="E22" s="61">
        <v>0.31584567198184921</v>
      </c>
    </row>
    <row r="23" spans="1:5" s="51" customFormat="1" ht="18" customHeight="1" x14ac:dyDescent="0.35">
      <c r="A23" s="41" t="s">
        <v>334</v>
      </c>
      <c r="B23" s="60">
        <v>5.1587224110130796</v>
      </c>
      <c r="C23" s="54">
        <v>3.3812106415446852E-2</v>
      </c>
      <c r="D23" s="161">
        <v>1.4513922230427578E-2</v>
      </c>
      <c r="E23" s="61">
        <v>7.3802137399156642E-2</v>
      </c>
    </row>
    <row r="24" spans="1:5" s="51" customFormat="1" ht="18" customHeight="1" x14ac:dyDescent="0.35">
      <c r="A24" s="41" t="s">
        <v>335</v>
      </c>
      <c r="B24" s="60">
        <v>4.8696212396437799</v>
      </c>
      <c r="C24" s="54">
        <v>2.9083102207054123E-2</v>
      </c>
      <c r="D24" s="161">
        <v>2.0873012993192219E-2</v>
      </c>
      <c r="E24" s="61">
        <v>9.9565436752011571E-2</v>
      </c>
    </row>
    <row r="25" spans="1:5" s="51" customFormat="1" ht="18" customHeight="1" x14ac:dyDescent="0.35">
      <c r="A25" s="41"/>
      <c r="B25" s="94"/>
      <c r="C25" s="43"/>
      <c r="D25" s="144"/>
      <c r="E25" s="145"/>
    </row>
    <row r="26" spans="1:5" ht="21.75" customHeight="1" x14ac:dyDescent="0.35">
      <c r="A26" s="24" t="s">
        <v>4</v>
      </c>
      <c r="C26" s="18"/>
      <c r="D26" s="18"/>
    </row>
    <row r="27" spans="1:5" ht="21.75" customHeight="1" x14ac:dyDescent="0.35">
      <c r="A27" s="33" t="s">
        <v>120</v>
      </c>
      <c r="B27" s="3"/>
    </row>
    <row r="28" spans="1:5" ht="21.75" customHeight="1" x14ac:dyDescent="0.35">
      <c r="A28" s="29" t="s">
        <v>177</v>
      </c>
      <c r="B28" s="3"/>
      <c r="C28" s="3"/>
    </row>
    <row r="29" spans="1:5" ht="21.75" customHeight="1" x14ac:dyDescent="0.35">
      <c r="A29" s="108"/>
      <c r="C29" s="3"/>
    </row>
    <row r="30" spans="1:5" ht="21.75" customHeight="1" x14ac:dyDescent="0.35">
      <c r="A30" s="3"/>
      <c r="B30" s="18"/>
      <c r="C30" s="18"/>
      <c r="D30" s="18"/>
    </row>
    <row r="31" spans="1:5" ht="21.75" customHeight="1" x14ac:dyDescent="0.35">
      <c r="A31" s="269" t="str">
        <f>Headings!F27</f>
        <v>Page 27</v>
      </c>
      <c r="B31" s="267"/>
      <c r="C31" s="267"/>
      <c r="D31" s="267"/>
      <c r="E31" s="266"/>
    </row>
  </sheetData>
  <mergeCells count="3">
    <mergeCell ref="A1:E1"/>
    <mergeCell ref="A2:E2"/>
    <mergeCell ref="A31:E31"/>
  </mergeCells>
  <phoneticPr fontId="4"/>
  <pageMargins left="0.75" right="0.75" top="1" bottom="1" header="0.5" footer="0.5"/>
  <pageSetup scale="96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N30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10.7265625" style="2" customWidth="1"/>
    <col min="2" max="2" width="18.7265625" style="2" customWidth="1"/>
    <col min="3" max="3" width="13.26953125" style="2" customWidth="1"/>
    <col min="4" max="4" width="18.6328125" style="1" customWidth="1"/>
    <col min="5" max="5" width="13.26953125" style="1" customWidth="1"/>
    <col min="6" max="16384" width="10.7265625" style="1"/>
  </cols>
  <sheetData>
    <row r="1" spans="1:14" ht="23.4" x14ac:dyDescent="0.45">
      <c r="A1" s="265" t="str">
        <f>Headings!E28</f>
        <v>August 2024 Diesel and Gasoline Dollar per Gallon Forecast</v>
      </c>
      <c r="B1" s="265"/>
      <c r="C1" s="265"/>
      <c r="D1" s="271"/>
      <c r="E1" s="270"/>
    </row>
    <row r="2" spans="1:14" ht="21.75" customHeight="1" x14ac:dyDescent="0.35">
      <c r="A2" s="265" t="s">
        <v>84</v>
      </c>
      <c r="B2" s="265"/>
      <c r="C2" s="265"/>
      <c r="D2" s="272"/>
      <c r="E2" s="266"/>
    </row>
    <row r="3" spans="1:14" ht="21.75" customHeight="1" x14ac:dyDescent="0.35">
      <c r="A3" s="273"/>
      <c r="B3" s="273"/>
      <c r="C3" s="273"/>
      <c r="D3" s="272"/>
    </row>
    <row r="4" spans="1:14" s="21" customFormat="1" ht="66" customHeight="1" x14ac:dyDescent="0.35">
      <c r="A4" s="20" t="s">
        <v>79</v>
      </c>
      <c r="B4" s="31" t="s">
        <v>76</v>
      </c>
      <c r="C4" s="31" t="s">
        <v>27</v>
      </c>
      <c r="D4" s="31" t="s">
        <v>77</v>
      </c>
      <c r="E4" s="32" t="s">
        <v>27</v>
      </c>
    </row>
    <row r="5" spans="1:14" s="58" customFormat="1" ht="18" customHeight="1" x14ac:dyDescent="0.35">
      <c r="A5" s="57">
        <v>2014</v>
      </c>
      <c r="B5" s="212">
        <v>2.8801839505785964</v>
      </c>
      <c r="C5" s="76" t="s">
        <v>78</v>
      </c>
      <c r="D5" s="212">
        <v>2.8242224104958393</v>
      </c>
      <c r="E5" s="80" t="s">
        <v>78</v>
      </c>
      <c r="M5" s="81"/>
      <c r="N5" s="81"/>
    </row>
    <row r="6" spans="1:14" s="58" customFormat="1" ht="18" customHeight="1" x14ac:dyDescent="0.35">
      <c r="A6" s="50">
        <v>2015</v>
      </c>
      <c r="B6" s="98">
        <v>1.7715901884504606</v>
      </c>
      <c r="C6" s="54">
        <v>-0.38490380515641431</v>
      </c>
      <c r="D6" s="98">
        <v>2.1089905463641303</v>
      </c>
      <c r="E6" s="44">
        <v>-0.25324912849414649</v>
      </c>
      <c r="M6" s="81"/>
      <c r="N6" s="81"/>
    </row>
    <row r="7" spans="1:14" s="58" customFormat="1" ht="18" customHeight="1" x14ac:dyDescent="0.35">
      <c r="A7" s="50">
        <v>2016</v>
      </c>
      <c r="B7" s="98">
        <v>1.4279053011080214</v>
      </c>
      <c r="C7" s="54">
        <v>-0.19399796272469017</v>
      </c>
      <c r="D7" s="98">
        <v>1.8130092214897344</v>
      </c>
      <c r="E7" s="44">
        <v>-0.14034265131470758</v>
      </c>
      <c r="M7" s="81"/>
      <c r="N7" s="81"/>
    </row>
    <row r="8" spans="1:14" s="58" customFormat="1" ht="18" customHeight="1" x14ac:dyDescent="0.35">
      <c r="A8" s="50">
        <v>2017</v>
      </c>
      <c r="B8" s="98">
        <v>1.8102133466781876</v>
      </c>
      <c r="C8" s="54">
        <v>0.26774047639819254</v>
      </c>
      <c r="D8" s="98">
        <v>2.1067205148272401</v>
      </c>
      <c r="E8" s="44">
        <v>0.16200209566290313</v>
      </c>
      <c r="M8" s="81"/>
      <c r="N8" s="81"/>
    </row>
    <row r="9" spans="1:14" s="58" customFormat="1" ht="18" customHeight="1" x14ac:dyDescent="0.35">
      <c r="A9" s="50">
        <v>2018</v>
      </c>
      <c r="B9" s="60">
        <v>2.2156500000000001</v>
      </c>
      <c r="C9" s="54">
        <v>0.22397175121142743</v>
      </c>
      <c r="D9" s="60">
        <v>2.39</v>
      </c>
      <c r="E9" s="44">
        <v>0.13446467302094423</v>
      </c>
    </row>
    <row r="10" spans="1:14" s="58" customFormat="1" ht="18" customHeight="1" x14ac:dyDescent="0.35">
      <c r="A10" s="50">
        <v>2019</v>
      </c>
      <c r="B10" s="60">
        <v>2.0499999999999998</v>
      </c>
      <c r="C10" s="54">
        <v>-7.4763613386590988E-2</v>
      </c>
      <c r="D10" s="60">
        <v>2.37</v>
      </c>
      <c r="E10" s="44">
        <v>-8.3682008368201055E-3</v>
      </c>
    </row>
    <row r="11" spans="1:14" s="58" customFormat="1" ht="18" customHeight="1" x14ac:dyDescent="0.35">
      <c r="A11" s="50">
        <v>2020</v>
      </c>
      <c r="B11" s="60">
        <v>1.32</v>
      </c>
      <c r="C11" s="54">
        <v>-0.35609756097560963</v>
      </c>
      <c r="D11" s="60">
        <v>1.85</v>
      </c>
      <c r="E11" s="44">
        <v>-0.21940928270042193</v>
      </c>
    </row>
    <row r="12" spans="1:14" s="58" customFormat="1" ht="18" customHeight="1" x14ac:dyDescent="0.35">
      <c r="A12" s="50">
        <v>2021</v>
      </c>
      <c r="B12" s="60">
        <v>2.25</v>
      </c>
      <c r="C12" s="54">
        <v>0.70454545454545436</v>
      </c>
      <c r="D12" s="60">
        <v>2.62</v>
      </c>
      <c r="E12" s="44">
        <v>0.41621621621621618</v>
      </c>
    </row>
    <row r="13" spans="1:14" s="58" customFormat="1" ht="18" customHeight="1" x14ac:dyDescent="0.35">
      <c r="A13" s="50">
        <v>2022</v>
      </c>
      <c r="B13" s="98">
        <v>3.84</v>
      </c>
      <c r="C13" s="54">
        <v>0.70666666666666655</v>
      </c>
      <c r="D13" s="98">
        <v>3.44</v>
      </c>
      <c r="E13" s="44">
        <v>0.31297709923664119</v>
      </c>
    </row>
    <row r="14" spans="1:14" s="58" customFormat="1" ht="18" customHeight="1" thickBot="1" x14ac:dyDescent="0.4">
      <c r="A14" s="64">
        <v>2023</v>
      </c>
      <c r="B14" s="98">
        <v>3.4614330324727982</v>
      </c>
      <c r="C14" s="54">
        <v>-9.8585147793542105E-2</v>
      </c>
      <c r="D14" s="98">
        <v>3.3853105549620133</v>
      </c>
      <c r="E14" s="44">
        <v>-1.5898094487786785E-2</v>
      </c>
    </row>
    <row r="15" spans="1:14" s="58" customFormat="1" ht="18" customHeight="1" thickTop="1" x14ac:dyDescent="0.35">
      <c r="A15" s="50">
        <v>2024</v>
      </c>
      <c r="B15" s="236">
        <v>3.1152969584510366</v>
      </c>
      <c r="C15" s="237">
        <v>-9.9997911493462266E-2</v>
      </c>
      <c r="D15" s="236">
        <v>3.1483346822293452</v>
      </c>
      <c r="E15" s="238">
        <v>-7.0001221124401991E-2</v>
      </c>
    </row>
    <row r="16" spans="1:14" ht="18" customHeight="1" x14ac:dyDescent="0.35">
      <c r="A16" s="50">
        <v>2025</v>
      </c>
      <c r="B16" s="98">
        <v>3.3723882822845899</v>
      </c>
      <c r="C16" s="54">
        <v>8.252546298551966E-2</v>
      </c>
      <c r="D16" s="98">
        <v>3.2354993850823299</v>
      </c>
      <c r="E16" s="44">
        <v>2.7685971045258384E-2</v>
      </c>
    </row>
    <row r="17" spans="1:7" ht="18" customHeight="1" x14ac:dyDescent="0.35">
      <c r="A17" s="50">
        <v>2026</v>
      </c>
      <c r="B17" s="98">
        <v>3.4026933689999055</v>
      </c>
      <c r="C17" s="54">
        <v>8.9862388843273688E-3</v>
      </c>
      <c r="D17" s="98">
        <v>3.3197981149698146</v>
      </c>
      <c r="E17" s="44">
        <v>2.6054318006102584E-2</v>
      </c>
    </row>
    <row r="18" spans="1:7" ht="18" customHeight="1" x14ac:dyDescent="0.35">
      <c r="A18" s="50">
        <v>2027</v>
      </c>
      <c r="B18" s="98">
        <v>3.5311185045811899</v>
      </c>
      <c r="C18" s="54">
        <v>3.7742200561265982E-2</v>
      </c>
      <c r="D18" s="235">
        <v>3.4247586381895401</v>
      </c>
      <c r="E18" s="44">
        <v>3.1616537989593851E-2</v>
      </c>
    </row>
    <row r="19" spans="1:7" ht="18" customHeight="1" x14ac:dyDescent="0.35">
      <c r="A19" s="50">
        <v>2028</v>
      </c>
      <c r="B19" s="54" t="s">
        <v>78</v>
      </c>
      <c r="C19" s="54" t="s">
        <v>78</v>
      </c>
      <c r="D19" s="62" t="s">
        <v>78</v>
      </c>
      <c r="E19" s="63" t="s">
        <v>78</v>
      </c>
    </row>
    <row r="20" spans="1:7" ht="18" customHeight="1" x14ac:dyDescent="0.35">
      <c r="A20" s="50">
        <v>2029</v>
      </c>
      <c r="B20" s="54" t="s">
        <v>78</v>
      </c>
      <c r="C20" s="54" t="s">
        <v>78</v>
      </c>
      <c r="D20" s="62" t="s">
        <v>78</v>
      </c>
      <c r="E20" s="63" t="s">
        <v>78</v>
      </c>
    </row>
    <row r="21" spans="1:7" ht="18" customHeight="1" x14ac:dyDescent="0.35">
      <c r="A21" s="50">
        <v>2030</v>
      </c>
      <c r="B21" s="54" t="s">
        <v>78</v>
      </c>
      <c r="C21" s="54" t="s">
        <v>78</v>
      </c>
      <c r="D21" s="62" t="s">
        <v>78</v>
      </c>
      <c r="E21" s="63" t="s">
        <v>78</v>
      </c>
    </row>
    <row r="22" spans="1:7" ht="18" customHeight="1" x14ac:dyDescent="0.35">
      <c r="A22" s="50">
        <v>2031</v>
      </c>
      <c r="B22" s="54" t="s">
        <v>78</v>
      </c>
      <c r="C22" s="54" t="s">
        <v>78</v>
      </c>
      <c r="D22" s="62" t="s">
        <v>78</v>
      </c>
      <c r="E22" s="63" t="s">
        <v>78</v>
      </c>
    </row>
    <row r="23" spans="1:7" ht="18" customHeight="1" x14ac:dyDescent="0.35">
      <c r="A23" s="50">
        <v>2032</v>
      </c>
      <c r="B23" s="54" t="s">
        <v>78</v>
      </c>
      <c r="C23" s="54" t="s">
        <v>78</v>
      </c>
      <c r="D23" s="62" t="s">
        <v>78</v>
      </c>
      <c r="E23" s="63" t="s">
        <v>78</v>
      </c>
    </row>
    <row r="24" spans="1:7" ht="18" customHeight="1" x14ac:dyDescent="0.35">
      <c r="A24" s="50">
        <v>2033</v>
      </c>
      <c r="B24" s="54" t="s">
        <v>78</v>
      </c>
      <c r="C24" s="54" t="s">
        <v>78</v>
      </c>
      <c r="D24" s="62" t="s">
        <v>78</v>
      </c>
      <c r="E24" s="63" t="s">
        <v>78</v>
      </c>
    </row>
    <row r="25" spans="1:7" ht="21.75" customHeight="1" x14ac:dyDescent="0.35">
      <c r="A25" s="24" t="s">
        <v>4</v>
      </c>
      <c r="B25" s="1"/>
      <c r="C25" s="1"/>
    </row>
    <row r="26" spans="1:7" ht="21.75" customHeight="1" x14ac:dyDescent="0.35">
      <c r="A26" s="29" t="s">
        <v>182</v>
      </c>
      <c r="D26" s="2"/>
      <c r="E26" s="2"/>
      <c r="F26" s="2"/>
      <c r="G26" s="2"/>
    </row>
    <row r="27" spans="1:7" ht="21.75" customHeight="1" x14ac:dyDescent="0.35">
      <c r="A27" s="29" t="s">
        <v>181</v>
      </c>
      <c r="D27" s="2"/>
      <c r="E27" s="2"/>
      <c r="F27" s="2"/>
      <c r="G27" s="2"/>
    </row>
    <row r="28" spans="1:7" ht="21.75" customHeight="1" x14ac:dyDescent="0.35">
      <c r="A28" s="29" t="s">
        <v>184</v>
      </c>
      <c r="B28" s="1"/>
      <c r="C28" s="1"/>
    </row>
    <row r="29" spans="1:7" ht="21.75" customHeight="1" x14ac:dyDescent="0.35">
      <c r="A29" s="29" t="s">
        <v>183</v>
      </c>
      <c r="B29" s="1"/>
      <c r="C29" s="1"/>
    </row>
    <row r="30" spans="1:7" ht="21.75" customHeight="1" x14ac:dyDescent="0.35">
      <c r="A30" s="269" t="str">
        <f>Headings!F28</f>
        <v>Page 28</v>
      </c>
      <c r="B30" s="267"/>
      <c r="C30" s="267"/>
      <c r="D30" s="267"/>
      <c r="E30" s="266"/>
    </row>
  </sheetData>
  <mergeCells count="4">
    <mergeCell ref="A30:E30"/>
    <mergeCell ref="A3:D3"/>
    <mergeCell ref="A1:E1"/>
    <mergeCell ref="A2:E2"/>
  </mergeCells>
  <phoneticPr fontId="4"/>
  <pageMargins left="0.75" right="0.75" top="1" bottom="1" header="0.5" footer="0.5"/>
  <pageSetup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8169F-D2D0-4B0B-BEA3-9ED405A09D3E}">
  <sheetPr>
    <pageSetUpPr fitToPage="1"/>
  </sheetPr>
  <dimension ref="A1:H42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155" customWidth="1"/>
    <col min="2" max="2" width="20.7265625" style="155" customWidth="1"/>
    <col min="3" max="3" width="10.7265625" style="155" customWidth="1"/>
    <col min="4" max="4" width="21.26953125" style="156" customWidth="1"/>
    <col min="5" max="5" width="10.81640625" style="156" customWidth="1"/>
    <col min="6" max="16384" width="10.7265625" style="156"/>
  </cols>
  <sheetData>
    <row r="1" spans="1:8" ht="23.4" x14ac:dyDescent="0.35">
      <c r="A1" s="265" t="str">
        <f>Headings!E29</f>
        <v>August 2024 Recorded Document Count &amp; Revenue Forecast</v>
      </c>
      <c r="B1" s="266"/>
      <c r="C1" s="266"/>
      <c r="D1" s="266"/>
      <c r="E1" s="266"/>
    </row>
    <row r="2" spans="1:8" ht="21.75" customHeight="1" x14ac:dyDescent="0.35">
      <c r="A2" s="265" t="s">
        <v>84</v>
      </c>
      <c r="B2" s="266"/>
      <c r="C2" s="266"/>
      <c r="D2" s="266"/>
      <c r="E2" s="266"/>
    </row>
    <row r="4" spans="1:8" ht="66" customHeight="1" x14ac:dyDescent="0.35">
      <c r="A4" s="20" t="s">
        <v>106</v>
      </c>
      <c r="B4" s="31" t="s">
        <v>313</v>
      </c>
      <c r="C4" s="31" t="s">
        <v>27</v>
      </c>
      <c r="D4" s="20" t="s">
        <v>324</v>
      </c>
      <c r="E4" s="240" t="s">
        <v>27</v>
      </c>
    </row>
    <row r="5" spans="1:8" s="51" customFormat="1" ht="18" customHeight="1" x14ac:dyDescent="0.35">
      <c r="A5" s="36">
        <v>2014</v>
      </c>
      <c r="B5" s="157">
        <v>436692.99999999889</v>
      </c>
      <c r="C5" s="76" t="s">
        <v>78</v>
      </c>
      <c r="D5" s="76" t="s">
        <v>78</v>
      </c>
      <c r="E5" s="232" t="s">
        <v>78</v>
      </c>
      <c r="G5" s="119"/>
    </row>
    <row r="6" spans="1:8" s="51" customFormat="1" ht="18" customHeight="1" x14ac:dyDescent="0.35">
      <c r="A6" s="41">
        <v>2015</v>
      </c>
      <c r="B6" s="158">
        <v>513348.99999999802</v>
      </c>
      <c r="C6" s="54">
        <v>0.17553750575346827</v>
      </c>
      <c r="D6" s="84" t="s">
        <v>78</v>
      </c>
      <c r="E6" s="213" t="s">
        <v>78</v>
      </c>
      <c r="G6" s="119"/>
    </row>
    <row r="7" spans="1:8" s="51" customFormat="1" ht="18" customHeight="1" x14ac:dyDescent="0.35">
      <c r="A7" s="41">
        <v>2016</v>
      </c>
      <c r="B7" s="158">
        <v>532499.99999999802</v>
      </c>
      <c r="C7" s="54">
        <v>3.7306004297271489E-2</v>
      </c>
      <c r="D7" s="84" t="s">
        <v>78</v>
      </c>
      <c r="E7" s="213" t="s">
        <v>78</v>
      </c>
      <c r="G7" s="119"/>
    </row>
    <row r="8" spans="1:8" s="51" customFormat="1" ht="18" customHeight="1" x14ac:dyDescent="0.35">
      <c r="A8" s="41">
        <v>2017</v>
      </c>
      <c r="B8" s="158">
        <v>491768.99999999901</v>
      </c>
      <c r="C8" s="54">
        <v>-7.6490140845068888E-2</v>
      </c>
      <c r="D8" s="84" t="s">
        <v>78</v>
      </c>
      <c r="E8" s="213" t="s">
        <v>78</v>
      </c>
      <c r="G8" s="119"/>
    </row>
    <row r="9" spans="1:8" s="51" customFormat="1" ht="18" customHeight="1" x14ac:dyDescent="0.35">
      <c r="A9" s="41">
        <v>2018</v>
      </c>
      <c r="B9" s="158">
        <v>421397.99999999697</v>
      </c>
      <c r="C9" s="54">
        <v>-0.14309767390787576</v>
      </c>
      <c r="D9" s="84" t="s">
        <v>78</v>
      </c>
      <c r="E9" s="213" t="s">
        <v>78</v>
      </c>
      <c r="H9" s="119"/>
    </row>
    <row r="10" spans="1:8" s="51" customFormat="1" ht="18" customHeight="1" x14ac:dyDescent="0.35">
      <c r="A10" s="41">
        <v>2019</v>
      </c>
      <c r="B10" s="158">
        <v>440934</v>
      </c>
      <c r="C10" s="54">
        <v>4.6359973231963947E-2</v>
      </c>
      <c r="D10" s="84" t="s">
        <v>78</v>
      </c>
      <c r="E10" s="213" t="s">
        <v>78</v>
      </c>
      <c r="H10" s="119"/>
    </row>
    <row r="11" spans="1:8" s="51" customFormat="1" ht="18" customHeight="1" x14ac:dyDescent="0.35">
      <c r="A11" s="41">
        <v>2020</v>
      </c>
      <c r="B11" s="158">
        <v>638985.99999999907</v>
      </c>
      <c r="C11" s="54">
        <v>0.44916472760095405</v>
      </c>
      <c r="D11" s="84" t="s">
        <v>78</v>
      </c>
      <c r="E11" s="213" t="s">
        <v>78</v>
      </c>
      <c r="H11" s="119"/>
    </row>
    <row r="12" spans="1:8" s="51" customFormat="1" ht="18" customHeight="1" x14ac:dyDescent="0.35">
      <c r="A12" s="41">
        <v>2021</v>
      </c>
      <c r="B12" s="158">
        <v>661144.99999999907</v>
      </c>
      <c r="C12" s="54">
        <v>3.4678381059991992E-2</v>
      </c>
      <c r="D12" s="84" t="s">
        <v>78</v>
      </c>
      <c r="E12" s="213" t="s">
        <v>78</v>
      </c>
      <c r="H12" s="119"/>
    </row>
    <row r="13" spans="1:8" s="51" customFormat="1" ht="18" customHeight="1" x14ac:dyDescent="0.35">
      <c r="A13" s="41">
        <v>2022</v>
      </c>
      <c r="B13" s="158">
        <v>364731.99999999889</v>
      </c>
      <c r="C13" s="54">
        <v>-0.44833281655310198</v>
      </c>
      <c r="D13" s="84" t="s">
        <v>78</v>
      </c>
      <c r="E13" s="213" t="s">
        <v>78</v>
      </c>
      <c r="H13" s="119"/>
    </row>
    <row r="14" spans="1:8" s="51" customFormat="1" ht="18" customHeight="1" thickBot="1" x14ac:dyDescent="0.4">
      <c r="A14" s="46">
        <v>2023</v>
      </c>
      <c r="B14" s="172">
        <v>251803</v>
      </c>
      <c r="C14" s="55">
        <v>-0.30962185933781305</v>
      </c>
      <c r="D14" s="214" t="s">
        <v>78</v>
      </c>
      <c r="E14" s="233" t="s">
        <v>78</v>
      </c>
      <c r="H14" s="119"/>
    </row>
    <row r="15" spans="1:8" s="51" customFormat="1" ht="18" customHeight="1" thickTop="1" x14ac:dyDescent="0.35">
      <c r="A15" s="41">
        <v>2024</v>
      </c>
      <c r="B15" s="158">
        <v>262743.12772612611</v>
      </c>
      <c r="C15" s="54">
        <v>4.3447169915076911E-2</v>
      </c>
      <c r="D15" s="239">
        <v>24007697.790600047</v>
      </c>
      <c r="E15" s="207" t="s">
        <v>78</v>
      </c>
      <c r="H15" s="119"/>
    </row>
    <row r="16" spans="1:8" s="51" customFormat="1" ht="18" customHeight="1" x14ac:dyDescent="0.35">
      <c r="A16" s="41">
        <v>2025</v>
      </c>
      <c r="B16" s="158">
        <v>298023.60267770902</v>
      </c>
      <c r="C16" s="54">
        <v>0.1342774414574146</v>
      </c>
      <c r="D16" s="239">
        <v>25082261.868801579</v>
      </c>
      <c r="E16" s="44">
        <v>4.4759147152471535E-2</v>
      </c>
      <c r="H16" s="119"/>
    </row>
    <row r="17" spans="1:8" s="51" customFormat="1" ht="18" customHeight="1" x14ac:dyDescent="0.35">
      <c r="A17" s="41">
        <v>2026</v>
      </c>
      <c r="B17" s="158">
        <v>341666.74636086792</v>
      </c>
      <c r="C17" s="54">
        <v>0.14644190356411402</v>
      </c>
      <c r="D17" s="239">
        <v>26551499.538305938</v>
      </c>
      <c r="E17" s="44">
        <v>5.8576761425645607E-2</v>
      </c>
      <c r="H17" s="119"/>
    </row>
    <row r="18" spans="1:8" s="51" customFormat="1" ht="18" customHeight="1" x14ac:dyDescent="0.35">
      <c r="A18" s="41">
        <v>2027</v>
      </c>
      <c r="B18" s="158">
        <v>371063.83022691723</v>
      </c>
      <c r="C18" s="54">
        <v>8.604022539261158E-2</v>
      </c>
      <c r="D18" s="239">
        <v>27693748.040699765</v>
      </c>
      <c r="E18" s="44">
        <v>4.3020112696305679E-2</v>
      </c>
      <c r="H18" s="119"/>
    </row>
    <row r="19" spans="1:8" s="51" customFormat="1" ht="18" customHeight="1" x14ac:dyDescent="0.35">
      <c r="A19" s="41">
        <v>2028</v>
      </c>
      <c r="B19" s="158">
        <v>385004.69436977874</v>
      </c>
      <c r="C19" s="54">
        <v>3.756998933131328E-2</v>
      </c>
      <c r="D19" s="239">
        <v>28734201.859132942</v>
      </c>
      <c r="E19" s="44">
        <v>3.7569989331313502E-2</v>
      </c>
      <c r="G19" s="156"/>
      <c r="H19" s="119"/>
    </row>
    <row r="20" spans="1:8" s="51" customFormat="1" ht="18" customHeight="1" x14ac:dyDescent="0.35">
      <c r="A20" s="41">
        <v>2029</v>
      </c>
      <c r="B20" s="158">
        <v>397217.18867310369</v>
      </c>
      <c r="C20" s="54">
        <v>3.1720377652318721E-2</v>
      </c>
      <c r="D20" s="239">
        <v>29645661.593642592</v>
      </c>
      <c r="E20" s="44">
        <v>3.1720377652318499E-2</v>
      </c>
      <c r="G20" s="156"/>
      <c r="H20" s="119"/>
    </row>
    <row r="21" spans="1:8" s="51" customFormat="1" ht="18" customHeight="1" x14ac:dyDescent="0.35">
      <c r="A21" s="41">
        <v>2030</v>
      </c>
      <c r="B21" s="158">
        <v>411084.85900685505</v>
      </c>
      <c r="C21" s="54">
        <v>3.4912060024582692E-2</v>
      </c>
      <c r="D21" s="239">
        <v>30680652.710668307</v>
      </c>
      <c r="E21" s="44">
        <v>3.4912060024582692E-2</v>
      </c>
      <c r="G21" s="156"/>
      <c r="H21" s="119"/>
    </row>
    <row r="22" spans="1:8" s="51" customFormat="1" ht="18" customHeight="1" x14ac:dyDescent="0.35">
      <c r="A22" s="41">
        <v>2031</v>
      </c>
      <c r="B22" s="158">
        <v>423639.40163558209</v>
      </c>
      <c r="C22" s="54">
        <v>3.0540026842773349E-2</v>
      </c>
      <c r="D22" s="239">
        <v>31617640.668005921</v>
      </c>
      <c r="E22" s="44">
        <v>3.0540026842773349E-2</v>
      </c>
      <c r="G22" s="156"/>
      <c r="H22" s="119"/>
    </row>
    <row r="23" spans="1:8" s="51" customFormat="1" ht="18" customHeight="1" x14ac:dyDescent="0.35">
      <c r="A23" s="41">
        <v>2032</v>
      </c>
      <c r="B23" s="158">
        <v>435311.3984208238</v>
      </c>
      <c r="C23" s="54">
        <v>2.7551726161869183E-2</v>
      </c>
      <c r="D23" s="239">
        <v>32488761.245575204</v>
      </c>
      <c r="E23" s="44">
        <v>2.7551726161869405E-2</v>
      </c>
      <c r="G23" s="156"/>
      <c r="H23" s="119"/>
    </row>
    <row r="24" spans="1:8" s="51" customFormat="1" ht="18" customHeight="1" x14ac:dyDescent="0.35">
      <c r="A24" s="41">
        <v>2033</v>
      </c>
      <c r="B24" s="158">
        <v>444458.65408013994</v>
      </c>
      <c r="C24" s="54">
        <v>2.1013131501953719E-2</v>
      </c>
      <c r="D24" s="239">
        <v>33171451.857964057</v>
      </c>
      <c r="E24" s="44">
        <v>2.1013131501953719E-2</v>
      </c>
      <c r="G24" s="156"/>
      <c r="H24" s="119"/>
    </row>
    <row r="25" spans="1:8" ht="21.75" customHeight="1" x14ac:dyDescent="0.35">
      <c r="A25" s="24" t="s">
        <v>4</v>
      </c>
      <c r="B25" s="3"/>
      <c r="C25" s="3"/>
      <c r="G25" s="119"/>
    </row>
    <row r="26" spans="1:8" s="28" customFormat="1" ht="21.75" customHeight="1" x14ac:dyDescent="0.35">
      <c r="A26" s="29" t="s">
        <v>325</v>
      </c>
      <c r="B26" s="29"/>
      <c r="C26" s="29"/>
      <c r="G26" s="119"/>
    </row>
    <row r="27" spans="1:8" ht="21.75" customHeight="1" x14ac:dyDescent="0.35">
      <c r="A27" s="29" t="s">
        <v>336</v>
      </c>
      <c r="B27" s="3"/>
      <c r="C27" s="3"/>
      <c r="G27" s="119"/>
    </row>
    <row r="28" spans="1:8" ht="21.75" customHeight="1" x14ac:dyDescent="0.35">
      <c r="A28" s="29" t="s">
        <v>337</v>
      </c>
      <c r="B28" s="3"/>
      <c r="C28" s="3"/>
    </row>
    <row r="29" spans="1:8" ht="21.75" customHeight="1" x14ac:dyDescent="0.35">
      <c r="A29" s="29" t="s">
        <v>321</v>
      </c>
    </row>
    <row r="30" spans="1:8" ht="21.75" customHeight="1" x14ac:dyDescent="0.35">
      <c r="A30" s="264" t="str">
        <f>Headings!F29</f>
        <v>Page 29</v>
      </c>
      <c r="B30" s="267"/>
      <c r="C30" s="267"/>
      <c r="D30" s="267"/>
      <c r="E30" s="266"/>
    </row>
    <row r="33" spans="1:5" ht="21.75" customHeight="1" x14ac:dyDescent="0.35">
      <c r="B33" s="6"/>
    </row>
    <row r="34" spans="1:5" ht="21.75" customHeight="1" x14ac:dyDescent="0.35">
      <c r="B34" s="6"/>
    </row>
    <row r="35" spans="1:5" ht="21.75" customHeight="1" x14ac:dyDescent="0.35">
      <c r="A35" s="5"/>
      <c r="B35" s="6"/>
    </row>
    <row r="36" spans="1:5" ht="21.75" customHeight="1" x14ac:dyDescent="0.35">
      <c r="A36" s="5"/>
      <c r="B36" s="5"/>
    </row>
    <row r="37" spans="1:5" ht="21.75" customHeight="1" x14ac:dyDescent="0.35">
      <c r="A37" s="5"/>
      <c r="B37" s="5"/>
    </row>
    <row r="38" spans="1:5" ht="21.75" customHeight="1" x14ac:dyDescent="0.35">
      <c r="A38" s="5"/>
      <c r="B38" s="5"/>
    </row>
    <row r="39" spans="1:5" ht="21.75" customHeight="1" x14ac:dyDescent="0.35">
      <c r="A39" s="5"/>
      <c r="B39" s="5"/>
    </row>
    <row r="42" spans="1:5" ht="21.75" customHeight="1" x14ac:dyDescent="0.35">
      <c r="E42" s="234"/>
    </row>
  </sheetData>
  <mergeCells count="3">
    <mergeCell ref="A1:E1"/>
    <mergeCell ref="A2:E2"/>
    <mergeCell ref="A30:E30"/>
  </mergeCells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1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6" width="19.08984375" style="18" bestFit="1" customWidth="1"/>
    <col min="7" max="16384" width="10.7265625" style="18"/>
  </cols>
  <sheetData>
    <row r="1" spans="1:6" ht="23.4" x14ac:dyDescent="0.35">
      <c r="A1" s="265" t="str">
        <f>Headings!E3</f>
        <v>August 2024 Unincorporated Assessed Value Forecast</v>
      </c>
      <c r="B1" s="266"/>
      <c r="C1" s="266"/>
      <c r="D1" s="266"/>
      <c r="E1" s="266"/>
    </row>
    <row r="2" spans="1:6" ht="21.75" customHeight="1" x14ac:dyDescent="0.35">
      <c r="A2" s="265" t="s">
        <v>84</v>
      </c>
      <c r="B2" s="266"/>
      <c r="C2" s="266"/>
      <c r="D2" s="266"/>
      <c r="E2" s="266"/>
    </row>
    <row r="4" spans="1:6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Headings!E55</f>
        <v>% Change from July 2024 Forecast</v>
      </c>
      <c r="E4" s="34" t="str">
        <f>Headings!F55</f>
        <v>$ Change from July 2024 Forecast</v>
      </c>
    </row>
    <row r="5" spans="1:6" ht="18" customHeight="1" x14ac:dyDescent="0.35">
      <c r="A5" s="36">
        <v>2014</v>
      </c>
      <c r="B5" s="37">
        <v>31876016756</v>
      </c>
      <c r="C5" s="72" t="s">
        <v>78</v>
      </c>
      <c r="D5" s="49">
        <v>0</v>
      </c>
      <c r="E5" s="40">
        <v>0</v>
      </c>
    </row>
    <row r="6" spans="1:6" ht="18" customHeight="1" x14ac:dyDescent="0.35">
      <c r="A6" s="41">
        <v>2015</v>
      </c>
      <c r="B6" s="42">
        <v>36080918262</v>
      </c>
      <c r="C6" s="43">
        <v>0.13191427078819418</v>
      </c>
      <c r="D6" s="44">
        <v>0</v>
      </c>
      <c r="E6" s="45">
        <v>0</v>
      </c>
    </row>
    <row r="7" spans="1:6" ht="18" customHeight="1" x14ac:dyDescent="0.35">
      <c r="A7" s="41">
        <v>2016</v>
      </c>
      <c r="B7" s="42">
        <v>36633108444.444504</v>
      </c>
      <c r="C7" s="43">
        <v>1.5304216440246821E-2</v>
      </c>
      <c r="D7" s="44">
        <v>0</v>
      </c>
      <c r="E7" s="45">
        <v>0</v>
      </c>
    </row>
    <row r="8" spans="1:6" ht="18" customHeight="1" x14ac:dyDescent="0.35">
      <c r="A8" s="41">
        <v>2017</v>
      </c>
      <c r="B8" s="42">
        <v>39044967515</v>
      </c>
      <c r="C8" s="43">
        <v>6.5838231396966318E-2</v>
      </c>
      <c r="D8" s="44">
        <v>0</v>
      </c>
      <c r="E8" s="45">
        <v>0</v>
      </c>
    </row>
    <row r="9" spans="1:6" ht="18" customHeight="1" x14ac:dyDescent="0.35">
      <c r="A9" s="41">
        <v>2018</v>
      </c>
      <c r="B9" s="42">
        <v>43501122097</v>
      </c>
      <c r="C9" s="43">
        <v>0.11412878190481446</v>
      </c>
      <c r="D9" s="44">
        <v>0</v>
      </c>
      <c r="E9" s="45">
        <v>0</v>
      </c>
    </row>
    <row r="10" spans="1:6" ht="18" customHeight="1" x14ac:dyDescent="0.35">
      <c r="A10" s="41">
        <v>2019</v>
      </c>
      <c r="B10" s="42">
        <v>48607292257</v>
      </c>
      <c r="C10" s="43">
        <v>0.11738019420772927</v>
      </c>
      <c r="D10" s="44">
        <v>0</v>
      </c>
      <c r="E10" s="45">
        <v>0</v>
      </c>
    </row>
    <row r="11" spans="1:6" ht="18" customHeight="1" x14ac:dyDescent="0.35">
      <c r="A11" s="41">
        <v>2020</v>
      </c>
      <c r="B11" s="42">
        <v>50973173419</v>
      </c>
      <c r="C11" s="43">
        <v>4.8673379078409518E-2</v>
      </c>
      <c r="D11" s="44">
        <v>0</v>
      </c>
      <c r="E11" s="45">
        <v>0</v>
      </c>
      <c r="F11" s="169"/>
    </row>
    <row r="12" spans="1:6" ht="18" customHeight="1" x14ac:dyDescent="0.35">
      <c r="A12" s="41">
        <v>2021</v>
      </c>
      <c r="B12" s="42">
        <v>51792407262.999985</v>
      </c>
      <c r="C12" s="43">
        <v>1.6071862688749494E-2</v>
      </c>
      <c r="D12" s="44">
        <v>0</v>
      </c>
      <c r="E12" s="45">
        <v>0</v>
      </c>
      <c r="F12" s="169"/>
    </row>
    <row r="13" spans="1:6" ht="18" customHeight="1" x14ac:dyDescent="0.35">
      <c r="A13" s="41">
        <v>2022</v>
      </c>
      <c r="B13" s="42">
        <v>60221044122</v>
      </c>
      <c r="C13" s="43">
        <v>0.16273885120264242</v>
      </c>
      <c r="D13" s="44">
        <v>0</v>
      </c>
      <c r="E13" s="45">
        <v>0</v>
      </c>
      <c r="F13" s="169"/>
    </row>
    <row r="14" spans="1:6" ht="18" customHeight="1" x14ac:dyDescent="0.35">
      <c r="A14" s="41">
        <v>2023</v>
      </c>
      <c r="B14" s="42">
        <v>79539816574</v>
      </c>
      <c r="C14" s="43">
        <v>0.32079770010069364</v>
      </c>
      <c r="D14" s="44">
        <v>0</v>
      </c>
      <c r="E14" s="45">
        <v>0</v>
      </c>
      <c r="F14" s="169"/>
    </row>
    <row r="15" spans="1:6" ht="18" customHeight="1" thickBot="1" x14ac:dyDescent="0.4">
      <c r="A15" s="46">
        <v>2024</v>
      </c>
      <c r="B15" s="47">
        <v>70793321032</v>
      </c>
      <c r="C15" s="48">
        <v>-0.10996373789550651</v>
      </c>
      <c r="D15" s="53">
        <v>0</v>
      </c>
      <c r="E15" s="75">
        <v>0</v>
      </c>
      <c r="F15" s="169"/>
    </row>
    <row r="16" spans="1:6" ht="18" customHeight="1" thickTop="1" x14ac:dyDescent="0.35">
      <c r="A16" s="41">
        <v>2025</v>
      </c>
      <c r="B16" s="42">
        <v>76081811416.543594</v>
      </c>
      <c r="C16" s="43">
        <v>7.4703239054897397E-2</v>
      </c>
      <c r="D16" s="44">
        <v>1.3813068860264677E-2</v>
      </c>
      <c r="E16" s="45">
        <v>1036604609.261795</v>
      </c>
      <c r="F16" s="169"/>
    </row>
    <row r="17" spans="1:6" s="126" customFormat="1" ht="18" customHeight="1" x14ac:dyDescent="0.35">
      <c r="A17" s="41">
        <v>2026</v>
      </c>
      <c r="B17" s="42">
        <v>80006005777.758408</v>
      </c>
      <c r="C17" s="43">
        <v>5.1578613707421672E-2</v>
      </c>
      <c r="D17" s="44">
        <v>-4.7904818342408007E-3</v>
      </c>
      <c r="E17" s="45">
        <v>-385112190.26010132</v>
      </c>
      <c r="F17" s="169"/>
    </row>
    <row r="18" spans="1:6" s="141" customFormat="1" ht="18" customHeight="1" x14ac:dyDescent="0.35">
      <c r="A18" s="41">
        <v>2027</v>
      </c>
      <c r="B18" s="42">
        <v>82746096001.677704</v>
      </c>
      <c r="C18" s="43">
        <v>3.4248556683741382E-2</v>
      </c>
      <c r="D18" s="44">
        <v>-2.8966599728864617E-2</v>
      </c>
      <c r="E18" s="45">
        <v>-2468373427.0495148</v>
      </c>
      <c r="F18" s="169"/>
    </row>
    <row r="19" spans="1:6" s="143" customFormat="1" ht="18" customHeight="1" x14ac:dyDescent="0.35">
      <c r="A19" s="41">
        <v>2028</v>
      </c>
      <c r="B19" s="42">
        <v>87474368050.113205</v>
      </c>
      <c r="C19" s="43">
        <v>5.7141935111230335E-2</v>
      </c>
      <c r="D19" s="44">
        <v>-3.3427631907675948E-2</v>
      </c>
      <c r="E19" s="45">
        <v>-3025185773.0082092</v>
      </c>
      <c r="F19" s="169"/>
    </row>
    <row r="20" spans="1:6" s="153" customFormat="1" ht="18" customHeight="1" x14ac:dyDescent="0.35">
      <c r="A20" s="41">
        <v>2029</v>
      </c>
      <c r="B20" s="42">
        <v>84959193846.083359</v>
      </c>
      <c r="C20" s="43">
        <v>-2.8753270930621966E-2</v>
      </c>
      <c r="D20" s="44">
        <v>-3.6631032336017166E-2</v>
      </c>
      <c r="E20" s="45">
        <v>-3230478748.5155182</v>
      </c>
      <c r="F20" s="169"/>
    </row>
    <row r="21" spans="1:6" s="156" customFormat="1" ht="18" customHeight="1" x14ac:dyDescent="0.35">
      <c r="A21" s="41">
        <v>2030</v>
      </c>
      <c r="B21" s="42">
        <v>74381536933.25441</v>
      </c>
      <c r="C21" s="43">
        <v>-0.12450279285832211</v>
      </c>
      <c r="D21" s="44">
        <v>-3.6399338113170865E-2</v>
      </c>
      <c r="E21" s="45">
        <v>-2809710307.7008972</v>
      </c>
      <c r="F21" s="169"/>
    </row>
    <row r="22" spans="1:6" s="156" customFormat="1" ht="18" customHeight="1" x14ac:dyDescent="0.35">
      <c r="A22" s="41">
        <v>2031</v>
      </c>
      <c r="B22" s="42">
        <v>77943581176.911087</v>
      </c>
      <c r="C22" s="43">
        <v>4.7888822825119082E-2</v>
      </c>
      <c r="D22" s="44">
        <v>-3.2901022288725601E-2</v>
      </c>
      <c r="E22" s="45">
        <v>-2651666024.5402985</v>
      </c>
      <c r="F22" s="169"/>
    </row>
    <row r="23" spans="1:6" s="156" customFormat="1" ht="18" customHeight="1" x14ac:dyDescent="0.35">
      <c r="A23" s="41">
        <v>2032</v>
      </c>
      <c r="B23" s="42">
        <v>81209213016.589035</v>
      </c>
      <c r="C23" s="43">
        <v>4.1897380007031471E-2</v>
      </c>
      <c r="D23" s="44">
        <v>-3.4532945281670502E-2</v>
      </c>
      <c r="E23" s="45">
        <v>-2904701196.9637451</v>
      </c>
      <c r="F23" s="169"/>
    </row>
    <row r="24" spans="1:6" s="156" customFormat="1" ht="18" customHeight="1" x14ac:dyDescent="0.35">
      <c r="A24" s="41">
        <v>2033</v>
      </c>
      <c r="B24" s="42">
        <v>84128001637.82901</v>
      </c>
      <c r="C24" s="43">
        <v>3.5941594713443825E-2</v>
      </c>
      <c r="D24" s="44">
        <v>-4.3196311372729612E-2</v>
      </c>
      <c r="E24" s="45">
        <v>-3798082508.5727997</v>
      </c>
      <c r="F24" s="169"/>
    </row>
    <row r="25" spans="1:6" s="96" customFormat="1" ht="21.75" customHeight="1" x14ac:dyDescent="0.35">
      <c r="A25" s="24" t="s">
        <v>4</v>
      </c>
      <c r="B25" s="93"/>
      <c r="C25" s="43"/>
      <c r="D25" s="43"/>
      <c r="E25" s="69"/>
    </row>
    <row r="26" spans="1:6" ht="21.75" customHeight="1" x14ac:dyDescent="0.35">
      <c r="A26" s="25" t="s">
        <v>136</v>
      </c>
      <c r="B26" s="3"/>
      <c r="C26" s="3"/>
    </row>
    <row r="27" spans="1:6" ht="21.75" customHeight="1" x14ac:dyDescent="0.35">
      <c r="A27" s="29" t="s">
        <v>162</v>
      </c>
      <c r="B27" s="3"/>
      <c r="C27" s="3"/>
    </row>
    <row r="28" spans="1:6" ht="21.75" customHeight="1" x14ac:dyDescent="0.35">
      <c r="A28" s="110"/>
      <c r="B28" s="3"/>
      <c r="C28" s="3"/>
    </row>
    <row r="29" spans="1:6" ht="21.75" customHeight="1" x14ac:dyDescent="0.35">
      <c r="A29" s="108"/>
      <c r="B29" s="3"/>
      <c r="C29" s="3"/>
    </row>
    <row r="30" spans="1:6" ht="21.75" customHeight="1" x14ac:dyDescent="0.35">
      <c r="A30" s="264" t="str">
        <f>Headings!F3</f>
        <v>Page 3</v>
      </c>
      <c r="B30" s="267"/>
      <c r="C30" s="267"/>
      <c r="D30" s="267"/>
      <c r="E30" s="266"/>
    </row>
    <row r="32" spans="1:6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2:E2"/>
    <mergeCell ref="A1:E1"/>
    <mergeCell ref="A30:E30"/>
  </mergeCells>
  <phoneticPr fontId="4"/>
  <pageMargins left="0.75" right="0.75" top="1" bottom="1" header="0.5" footer="0.5"/>
  <pageSetup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4C09E-E672-4616-B0BF-8C9D82D5E246}">
  <sheetPr>
    <pageSetUpPr fitToPage="1"/>
  </sheetPr>
  <dimension ref="A1:L13"/>
  <sheetViews>
    <sheetView zoomScale="75" zoomScaleNormal="75" workbookViewId="0">
      <selection activeCell="A13" sqref="A13:L13"/>
    </sheetView>
  </sheetViews>
  <sheetFormatPr defaultColWidth="10.7265625" defaultRowHeight="18" x14ac:dyDescent="0.35"/>
  <cols>
    <col min="1" max="1" width="10.81640625" style="28" bestFit="1" customWidth="1"/>
    <col min="2" max="2" width="20" style="241" bestFit="1" customWidth="1"/>
    <col min="3" max="4" width="12.453125" style="241" customWidth="1"/>
    <col min="5" max="12" width="12.453125" style="28" customWidth="1"/>
    <col min="13" max="16384" width="10.7265625" style="28"/>
  </cols>
  <sheetData>
    <row r="1" spans="1:12" ht="65.400000000000006" customHeight="1" x14ac:dyDescent="0.35">
      <c r="A1" s="274" t="s">
        <v>320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6"/>
    </row>
    <row r="2" spans="1:12" ht="65.400000000000006" customHeight="1" x14ac:dyDescent="0.35">
      <c r="A2" s="243" t="s">
        <v>319</v>
      </c>
      <c r="B2" s="244" t="s">
        <v>318</v>
      </c>
      <c r="C2" s="245">
        <v>2024</v>
      </c>
      <c r="D2" s="245">
        <v>2025</v>
      </c>
      <c r="E2" s="245">
        <v>2026</v>
      </c>
      <c r="F2" s="245">
        <v>2027</v>
      </c>
      <c r="G2" s="245">
        <v>2028</v>
      </c>
      <c r="H2" s="245">
        <v>2029</v>
      </c>
      <c r="I2" s="245">
        <v>2030</v>
      </c>
      <c r="J2" s="245">
        <v>2031</v>
      </c>
      <c r="K2" s="245">
        <v>2032</v>
      </c>
      <c r="L2" s="245">
        <v>2033</v>
      </c>
    </row>
    <row r="3" spans="1:12" ht="49.2" customHeight="1" x14ac:dyDescent="0.35">
      <c r="A3" s="243">
        <v>31733</v>
      </c>
      <c r="B3" s="242" t="s">
        <v>327</v>
      </c>
      <c r="C3" s="247">
        <v>9648361.2698347643</v>
      </c>
      <c r="D3" s="247">
        <v>10080213.691691505</v>
      </c>
      <c r="E3" s="247">
        <v>10670679.964229245</v>
      </c>
      <c r="F3" s="247">
        <v>11129733.818836598</v>
      </c>
      <c r="G3" s="247">
        <v>11547877.799670646</v>
      </c>
      <c r="H3" s="247">
        <v>11914180.844559027</v>
      </c>
      <c r="I3" s="247">
        <v>12330129.441348005</v>
      </c>
      <c r="J3" s="247">
        <v>12706691.925461642</v>
      </c>
      <c r="K3" s="247">
        <v>13056783.221815197</v>
      </c>
      <c r="L3" s="247">
        <v>13331147.124647703</v>
      </c>
    </row>
    <row r="4" spans="1:12" ht="49.2" customHeight="1" x14ac:dyDescent="0.35">
      <c r="A4" s="243">
        <v>33604</v>
      </c>
      <c r="B4" s="242" t="s">
        <v>328</v>
      </c>
      <c r="C4" s="247">
        <v>429806</v>
      </c>
      <c r="D4" s="247">
        <v>449043.7500010152</v>
      </c>
      <c r="E4" s="247">
        <v>475347.27861450193</v>
      </c>
      <c r="F4" s="247">
        <v>495796.77211038</v>
      </c>
      <c r="G4" s="247">
        <v>514423.85154906654</v>
      </c>
      <c r="H4" s="247">
        <v>530741.57039356325</v>
      </c>
      <c r="I4" s="247">
        <v>549270.85195668461</v>
      </c>
      <c r="J4" s="247">
        <v>566045.59851939476</v>
      </c>
      <c r="K4" s="247">
        <v>581641.13184493245</v>
      </c>
      <c r="L4" s="247">
        <v>593863.23343533522</v>
      </c>
    </row>
    <row r="5" spans="1:12" ht="49.2" customHeight="1" x14ac:dyDescent="0.35">
      <c r="A5" s="243">
        <v>34121</v>
      </c>
      <c r="B5" s="242" t="s">
        <v>329</v>
      </c>
      <c r="C5" s="247">
        <v>2250641.0791733307</v>
      </c>
      <c r="D5" s="247">
        <v>2351377.854423447</v>
      </c>
      <c r="E5" s="247">
        <v>2489113.9540235559</v>
      </c>
      <c r="F5" s="247">
        <v>2596195.9168395963</v>
      </c>
      <c r="G5" s="247">
        <v>2693734.9697372592</v>
      </c>
      <c r="H5" s="247">
        <v>2779181.2602725825</v>
      </c>
      <c r="I5" s="247">
        <v>2876208.2032504142</v>
      </c>
      <c r="J5" s="247">
        <v>2964047.6789830867</v>
      </c>
      <c r="K5" s="247">
        <v>3045712.3089651526</v>
      </c>
      <c r="L5" s="247">
        <v>3109712.2622305565</v>
      </c>
    </row>
    <row r="6" spans="1:12" ht="49.2" customHeight="1" x14ac:dyDescent="0.35">
      <c r="A6" s="243">
        <v>34136</v>
      </c>
      <c r="B6" s="242" t="s">
        <v>330</v>
      </c>
      <c r="C6" s="247">
        <v>988012.23921844747</v>
      </c>
      <c r="D6" s="247">
        <v>1032234.8244220689</v>
      </c>
      <c r="E6" s="247">
        <v>1092699.7974674837</v>
      </c>
      <c r="F6" s="247">
        <v>1139707.8658977652</v>
      </c>
      <c r="G6" s="247">
        <v>1182526.6782603581</v>
      </c>
      <c r="H6" s="247">
        <v>1220036.8710787187</v>
      </c>
      <c r="I6" s="247">
        <v>1262630.8715540229</v>
      </c>
      <c r="J6" s="247">
        <v>1301191.6522637971</v>
      </c>
      <c r="K6" s="247">
        <v>1337041.7283510794</v>
      </c>
      <c r="L6" s="247">
        <v>1365137.16201252</v>
      </c>
    </row>
    <row r="7" spans="1:12" ht="49.2" customHeight="1" x14ac:dyDescent="0.35">
      <c r="A7" s="243">
        <v>43906</v>
      </c>
      <c r="B7" s="242" t="s">
        <v>316</v>
      </c>
      <c r="C7" s="247">
        <v>1598470</v>
      </c>
      <c r="D7" s="247">
        <v>1670016.1539488111</v>
      </c>
      <c r="E7" s="247">
        <v>1767840.2917756448</v>
      </c>
      <c r="F7" s="247">
        <v>1843892.9803569028</v>
      </c>
      <c r="G7" s="247">
        <v>1913168.019956995</v>
      </c>
      <c r="H7" s="247">
        <v>1973854.4320623698</v>
      </c>
      <c r="I7" s="247">
        <v>2042765.7564743198</v>
      </c>
      <c r="J7" s="247">
        <v>2105151.8775105439</v>
      </c>
      <c r="K7" s="247">
        <v>2163152.4455688591</v>
      </c>
      <c r="L7" s="247">
        <v>2208607.0523663703</v>
      </c>
    </row>
    <row r="8" spans="1:12" ht="49.2" customHeight="1" x14ac:dyDescent="0.35">
      <c r="A8" s="243">
        <v>43907</v>
      </c>
      <c r="B8" s="248" t="s">
        <v>326</v>
      </c>
      <c r="C8" s="249">
        <v>7735360</v>
      </c>
      <c r="D8" s="249">
        <v>8081588.1165173426</v>
      </c>
      <c r="E8" s="249">
        <v>8554981.3755589109</v>
      </c>
      <c r="F8" s="249">
        <v>8923017.6384502519</v>
      </c>
      <c r="G8" s="249">
        <v>9258255.3159299474</v>
      </c>
      <c r="H8" s="249">
        <v>9551930.6709528323</v>
      </c>
      <c r="I8" s="249">
        <v>9885408.2478877902</v>
      </c>
      <c r="J8" s="249">
        <v>10187308.881130056</v>
      </c>
      <c r="K8" s="249">
        <v>10467986.82574933</v>
      </c>
      <c r="L8" s="249">
        <v>10687952.009479521</v>
      </c>
    </row>
    <row r="9" spans="1:12" ht="49.2" customHeight="1" x14ac:dyDescent="0.35">
      <c r="A9" s="243">
        <v>43912</v>
      </c>
      <c r="B9" s="248" t="s">
        <v>331</v>
      </c>
      <c r="C9" s="249">
        <v>235971.20237350487</v>
      </c>
      <c r="D9" s="249">
        <v>246533.07214428621</v>
      </c>
      <c r="E9" s="249">
        <v>260974.18109481354</v>
      </c>
      <c r="F9" s="249">
        <v>272201.31977633853</v>
      </c>
      <c r="G9" s="249">
        <v>282427.92045630497</v>
      </c>
      <c r="H9" s="249">
        <v>291386.64075273799</v>
      </c>
      <c r="I9" s="249">
        <v>301559.54864505911</v>
      </c>
      <c r="J9" s="249">
        <v>310769.18535537383</v>
      </c>
      <c r="K9" s="249">
        <v>319331.41284983227</v>
      </c>
      <c r="L9" s="249">
        <v>326041.56582075049</v>
      </c>
    </row>
    <row r="10" spans="1:12" ht="49.2" customHeight="1" thickBot="1" x14ac:dyDescent="0.4">
      <c r="A10" s="246">
        <v>44197</v>
      </c>
      <c r="B10" s="250" t="s">
        <v>317</v>
      </c>
      <c r="C10" s="251">
        <v>1121076</v>
      </c>
      <c r="D10" s="251">
        <v>1171254.4056531042</v>
      </c>
      <c r="E10" s="251">
        <v>1239862.6955417823</v>
      </c>
      <c r="F10" s="251">
        <v>1293201.7284319352</v>
      </c>
      <c r="G10" s="251">
        <v>1341787.3035723588</v>
      </c>
      <c r="H10" s="251">
        <v>1384349.3035707604</v>
      </c>
      <c r="I10" s="251">
        <v>1432679.789552012</v>
      </c>
      <c r="J10" s="251">
        <v>1476433.8687820293</v>
      </c>
      <c r="K10" s="251">
        <v>1517112.1704308209</v>
      </c>
      <c r="L10" s="251">
        <v>1548991.4479712981</v>
      </c>
    </row>
    <row r="11" spans="1:12" ht="49.2" customHeight="1" thickTop="1" x14ac:dyDescent="0.35">
      <c r="A11" s="252"/>
      <c r="B11" s="253" t="s">
        <v>315</v>
      </c>
      <c r="C11" s="254">
        <f>SUM(C3:C10)</f>
        <v>24007697.790600047</v>
      </c>
      <c r="D11" s="254">
        <f t="shared" ref="D11:L11" si="0">SUM(D3:D10)</f>
        <v>25082261.868801579</v>
      </c>
      <c r="E11" s="254">
        <f t="shared" si="0"/>
        <v>26551499.538305938</v>
      </c>
      <c r="F11" s="254">
        <f t="shared" si="0"/>
        <v>27693748.040699765</v>
      </c>
      <c r="G11" s="254">
        <f t="shared" si="0"/>
        <v>28734201.859132942</v>
      </c>
      <c r="H11" s="254">
        <f t="shared" si="0"/>
        <v>29645661.593642592</v>
      </c>
      <c r="I11" s="254">
        <f t="shared" si="0"/>
        <v>30680652.710668307</v>
      </c>
      <c r="J11" s="254">
        <f t="shared" si="0"/>
        <v>31617640.668005921</v>
      </c>
      <c r="K11" s="254">
        <f t="shared" si="0"/>
        <v>32488761.245575204</v>
      </c>
      <c r="L11" s="254">
        <f t="shared" si="0"/>
        <v>33171451.857964057</v>
      </c>
    </row>
    <row r="12" spans="1:12" x14ac:dyDescent="0.35">
      <c r="A12" s="277" t="s">
        <v>340</v>
      </c>
      <c r="B12" s="277"/>
      <c r="C12" s="277"/>
      <c r="D12" s="277"/>
      <c r="E12" s="277"/>
      <c r="F12" s="277"/>
      <c r="G12" s="277"/>
      <c r="H12" s="277"/>
      <c r="I12" s="277"/>
      <c r="J12" s="277"/>
      <c r="K12" s="277"/>
      <c r="L12" s="277"/>
    </row>
    <row r="13" spans="1:12" ht="20.399999999999999" x14ac:dyDescent="0.35">
      <c r="A13" s="278" t="s">
        <v>40</v>
      </c>
      <c r="B13" s="278"/>
      <c r="C13" s="278"/>
      <c r="D13" s="278"/>
      <c r="E13" s="278"/>
      <c r="F13" s="278"/>
      <c r="G13" s="278"/>
      <c r="H13" s="278"/>
      <c r="I13" s="278"/>
      <c r="J13" s="278"/>
      <c r="K13" s="278"/>
      <c r="L13" s="278"/>
    </row>
  </sheetData>
  <mergeCells count="3">
    <mergeCell ref="A1:L1"/>
    <mergeCell ref="A12:L12"/>
    <mergeCell ref="A13:L13"/>
  </mergeCells>
  <phoneticPr fontId="4" type="noConversion"/>
  <pageMargins left="0.75" right="0.75" top="1" bottom="1" header="0.5" footer="0.5"/>
  <pageSetup scale="68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H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103" customWidth="1"/>
    <col min="2" max="2" width="20.7265625" style="103" customWidth="1"/>
    <col min="3" max="3" width="10.7265625" style="103" customWidth="1"/>
    <col min="4" max="5" width="17.7265625" style="104" customWidth="1"/>
    <col min="6" max="16384" width="10.7265625" style="104"/>
  </cols>
  <sheetData>
    <row r="1" spans="1:8" ht="23.4" x14ac:dyDescent="0.35">
      <c r="A1" s="265" t="str">
        <f>Headings!E31</f>
        <v>August 2024 Gambling Tax Forecast</v>
      </c>
      <c r="B1" s="266"/>
      <c r="C1" s="266"/>
      <c r="D1" s="266"/>
      <c r="E1" s="266"/>
    </row>
    <row r="2" spans="1:8" ht="21.75" customHeight="1" x14ac:dyDescent="0.35">
      <c r="A2" s="265" t="s">
        <v>84</v>
      </c>
      <c r="B2" s="266"/>
      <c r="C2" s="266"/>
      <c r="D2" s="266"/>
      <c r="E2" s="266"/>
    </row>
    <row r="4" spans="1:8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Headings!E55</f>
        <v>% Change from July 2024 Forecast</v>
      </c>
      <c r="E4" s="34" t="str">
        <f>Headings!F55</f>
        <v>$ Change from July 2024 Forecast</v>
      </c>
    </row>
    <row r="5" spans="1:8" s="51" customFormat="1" ht="18" customHeight="1" x14ac:dyDescent="0.35">
      <c r="A5" s="36">
        <v>2014</v>
      </c>
      <c r="B5" s="37">
        <v>2521819.6599999978</v>
      </c>
      <c r="C5" s="72" t="s">
        <v>78</v>
      </c>
      <c r="D5" s="49">
        <v>0</v>
      </c>
      <c r="E5" s="40">
        <v>0</v>
      </c>
      <c r="G5" s="119"/>
    </row>
    <row r="6" spans="1:8" s="51" customFormat="1" ht="18" customHeight="1" x14ac:dyDescent="0.35">
      <c r="A6" s="41">
        <v>2015</v>
      </c>
      <c r="B6" s="42">
        <v>2442050.8299999977</v>
      </c>
      <c r="C6" s="43">
        <v>-3.16314569456565E-2</v>
      </c>
      <c r="D6" s="44">
        <v>0</v>
      </c>
      <c r="E6" s="45">
        <v>0</v>
      </c>
      <c r="G6" s="119"/>
    </row>
    <row r="7" spans="1:8" s="51" customFormat="1" ht="18" customHeight="1" x14ac:dyDescent="0.35">
      <c r="A7" s="41">
        <v>2016</v>
      </c>
      <c r="B7" s="42">
        <v>2609974.069999997</v>
      </c>
      <c r="C7" s="43">
        <v>6.8763204245015475E-2</v>
      </c>
      <c r="D7" s="44">
        <v>0</v>
      </c>
      <c r="E7" s="45">
        <v>0</v>
      </c>
      <c r="G7" s="119"/>
    </row>
    <row r="8" spans="1:8" s="51" customFormat="1" ht="18" customHeight="1" x14ac:dyDescent="0.35">
      <c r="A8" s="41">
        <v>2017</v>
      </c>
      <c r="B8" s="42">
        <v>2731608.1999999997</v>
      </c>
      <c r="C8" s="43">
        <v>4.6603577942827101E-2</v>
      </c>
      <c r="D8" s="44">
        <v>0</v>
      </c>
      <c r="E8" s="45">
        <v>0</v>
      </c>
      <c r="G8" s="119"/>
    </row>
    <row r="9" spans="1:8" s="51" customFormat="1" ht="18" customHeight="1" x14ac:dyDescent="0.35">
      <c r="A9" s="41">
        <v>2018</v>
      </c>
      <c r="B9" s="42">
        <v>2316111.089999998</v>
      </c>
      <c r="C9" s="43">
        <v>-0.15210713966959166</v>
      </c>
      <c r="D9" s="44">
        <v>0</v>
      </c>
      <c r="E9" s="45">
        <v>0</v>
      </c>
      <c r="H9" s="119"/>
    </row>
    <row r="10" spans="1:8" s="51" customFormat="1" ht="18" customHeight="1" x14ac:dyDescent="0.35">
      <c r="A10" s="41">
        <v>2019</v>
      </c>
      <c r="B10" s="42">
        <v>2486780.3599999989</v>
      </c>
      <c r="C10" s="43">
        <v>7.3687860110371872E-2</v>
      </c>
      <c r="D10" s="44">
        <v>0</v>
      </c>
      <c r="E10" s="45">
        <v>0</v>
      </c>
      <c r="H10" s="119"/>
    </row>
    <row r="11" spans="1:8" s="51" customFormat="1" ht="18" customHeight="1" x14ac:dyDescent="0.35">
      <c r="A11" s="41">
        <v>2020</v>
      </c>
      <c r="B11" s="42">
        <v>1556790.9999999991</v>
      </c>
      <c r="C11" s="43">
        <v>-0.37397326075070025</v>
      </c>
      <c r="D11" s="44">
        <v>0</v>
      </c>
      <c r="E11" s="45">
        <v>0</v>
      </c>
      <c r="H11" s="119"/>
    </row>
    <row r="12" spans="1:8" s="51" customFormat="1" ht="18" customHeight="1" x14ac:dyDescent="0.35">
      <c r="A12" s="41">
        <v>2021</v>
      </c>
      <c r="B12" s="42">
        <v>2443335.67</v>
      </c>
      <c r="C12" s="43">
        <v>0.56946929292371373</v>
      </c>
      <c r="D12" s="44">
        <v>0</v>
      </c>
      <c r="E12" s="45">
        <v>0</v>
      </c>
      <c r="H12" s="119"/>
    </row>
    <row r="13" spans="1:8" s="51" customFormat="1" ht="18" customHeight="1" x14ac:dyDescent="0.35">
      <c r="A13" s="41">
        <v>2022</v>
      </c>
      <c r="B13" s="42">
        <v>2377101.4600000004</v>
      </c>
      <c r="C13" s="43">
        <v>-2.710810913671946E-2</v>
      </c>
      <c r="D13" s="44">
        <v>0</v>
      </c>
      <c r="E13" s="45">
        <v>0</v>
      </c>
      <c r="H13" s="119"/>
    </row>
    <row r="14" spans="1:8" s="51" customFormat="1" ht="18" customHeight="1" thickBot="1" x14ac:dyDescent="0.4">
      <c r="A14" s="46">
        <v>2023</v>
      </c>
      <c r="B14" s="47">
        <v>1826588.6230000001</v>
      </c>
      <c r="C14" s="48">
        <v>-0.23158996208769322</v>
      </c>
      <c r="D14" s="53">
        <v>0</v>
      </c>
      <c r="E14" s="75">
        <v>0</v>
      </c>
      <c r="H14" s="119"/>
    </row>
    <row r="15" spans="1:8" s="51" customFormat="1" ht="18" customHeight="1" thickTop="1" x14ac:dyDescent="0.35">
      <c r="A15" s="41">
        <v>2024</v>
      </c>
      <c r="B15" s="42">
        <v>1611121.9300000009</v>
      </c>
      <c r="C15" s="43">
        <v>-0.11796125864734419</v>
      </c>
      <c r="D15" s="44">
        <v>-8.3855881252725362E-2</v>
      </c>
      <c r="E15" s="45">
        <v>-147468.11825903412</v>
      </c>
      <c r="H15" s="119"/>
    </row>
    <row r="16" spans="1:8" s="51" customFormat="1" ht="18" customHeight="1" x14ac:dyDescent="0.35">
      <c r="A16" s="41">
        <v>2025</v>
      </c>
      <c r="B16" s="42">
        <v>1728508.982111342</v>
      </c>
      <c r="C16" s="43">
        <v>7.2860439626280193E-2</v>
      </c>
      <c r="D16" s="44">
        <v>-0.11690528871343342</v>
      </c>
      <c r="E16" s="45">
        <v>-228822.38905393751</v>
      </c>
      <c r="H16" s="119"/>
    </row>
    <row r="17" spans="1:8" s="51" customFormat="1" ht="18" customHeight="1" x14ac:dyDescent="0.35">
      <c r="A17" s="41">
        <v>2026</v>
      </c>
      <c r="B17" s="42">
        <v>1771567.0328467535</v>
      </c>
      <c r="C17" s="43">
        <v>2.4910516046504405E-2</v>
      </c>
      <c r="D17" s="44">
        <v>-0.12470743752984303</v>
      </c>
      <c r="E17" s="45">
        <v>-252404.27549754083</v>
      </c>
      <c r="H17" s="119"/>
    </row>
    <row r="18" spans="1:8" s="51" customFormat="1" ht="18" customHeight="1" x14ac:dyDescent="0.35">
      <c r="A18" s="41">
        <v>2027</v>
      </c>
      <c r="B18" s="42">
        <v>1823731.9657452682</v>
      </c>
      <c r="C18" s="43">
        <v>2.9445644410468708E-2</v>
      </c>
      <c r="D18" s="44">
        <v>-0.13011691249061119</v>
      </c>
      <c r="E18" s="45">
        <v>-272793.40867820499</v>
      </c>
      <c r="H18" s="119"/>
    </row>
    <row r="19" spans="1:8" s="51" customFormat="1" ht="18" customHeight="1" x14ac:dyDescent="0.35">
      <c r="A19" s="41">
        <v>2028</v>
      </c>
      <c r="B19" s="42">
        <v>1844375.6953297497</v>
      </c>
      <c r="C19" s="43">
        <v>1.1319497586393057E-2</v>
      </c>
      <c r="D19" s="44">
        <v>-0.12928258766552247</v>
      </c>
      <c r="E19" s="45">
        <v>-273849.65448242449</v>
      </c>
      <c r="G19" s="104"/>
      <c r="H19" s="119"/>
    </row>
    <row r="20" spans="1:8" s="51" customFormat="1" ht="18" customHeight="1" x14ac:dyDescent="0.35">
      <c r="A20" s="41">
        <v>2029</v>
      </c>
      <c r="B20" s="42">
        <v>140782.71270008586</v>
      </c>
      <c r="C20" s="43">
        <v>-0.92366917810911853</v>
      </c>
      <c r="D20" s="44">
        <v>-0.19036629918709103</v>
      </c>
      <c r="E20" s="45">
        <v>-33101.739687127789</v>
      </c>
      <c r="G20" s="154"/>
      <c r="H20" s="119"/>
    </row>
    <row r="21" spans="1:8" s="51" customFormat="1" ht="18" customHeight="1" x14ac:dyDescent="0.35">
      <c r="A21" s="41">
        <v>2030</v>
      </c>
      <c r="B21" s="42">
        <v>80293.333043689563</v>
      </c>
      <c r="C21" s="43">
        <v>-0.42966482529185845</v>
      </c>
      <c r="D21" s="44">
        <v>-0.26030589468679066</v>
      </c>
      <c r="E21" s="45">
        <v>-28256.042254753411</v>
      </c>
      <c r="G21" s="156"/>
      <c r="H21" s="119"/>
    </row>
    <row r="22" spans="1:8" s="51" customFormat="1" ht="18" customHeight="1" x14ac:dyDescent="0.35">
      <c r="A22" s="41">
        <v>2031</v>
      </c>
      <c r="B22" s="42">
        <v>80749.467666167417</v>
      </c>
      <c r="C22" s="43">
        <v>5.6808530071812413E-3</v>
      </c>
      <c r="D22" s="44">
        <v>-0.26727486335030004</v>
      </c>
      <c r="E22" s="45">
        <v>-29454.841736107104</v>
      </c>
      <c r="G22" s="156"/>
      <c r="H22" s="119"/>
    </row>
    <row r="23" spans="1:8" s="51" customFormat="1" ht="18" customHeight="1" x14ac:dyDescent="0.35">
      <c r="A23" s="41">
        <v>2032</v>
      </c>
      <c r="B23" s="42">
        <v>80813.398944644447</v>
      </c>
      <c r="C23" s="43">
        <v>7.917238382466607E-4</v>
      </c>
      <c r="D23" s="44">
        <v>-0.27519717609113314</v>
      </c>
      <c r="E23" s="45">
        <v>-30683.681749408599</v>
      </c>
      <c r="G23" s="156"/>
      <c r="H23" s="119"/>
    </row>
    <row r="24" spans="1:8" s="51" customFormat="1" ht="18" customHeight="1" x14ac:dyDescent="0.35">
      <c r="A24" s="41">
        <v>2033</v>
      </c>
      <c r="B24" s="42">
        <v>80867.295640172539</v>
      </c>
      <c r="C24" s="43">
        <v>6.6692771535326045E-4</v>
      </c>
      <c r="D24" s="44">
        <v>-0.27653039515063749</v>
      </c>
      <c r="E24" s="45">
        <v>-30909.750828849952</v>
      </c>
      <c r="G24" s="156"/>
      <c r="H24" s="119"/>
    </row>
    <row r="25" spans="1:8" ht="21.75" customHeight="1" x14ac:dyDescent="0.35">
      <c r="A25" s="24" t="s">
        <v>4</v>
      </c>
      <c r="B25" s="3"/>
      <c r="C25" s="3"/>
      <c r="G25" s="119"/>
    </row>
    <row r="26" spans="1:8" s="28" customFormat="1" ht="21.75" customHeight="1" x14ac:dyDescent="0.35">
      <c r="A26" s="25" t="s">
        <v>116</v>
      </c>
      <c r="B26" s="29"/>
      <c r="C26" s="29"/>
      <c r="G26" s="119"/>
    </row>
    <row r="27" spans="1:8" ht="21.75" customHeight="1" x14ac:dyDescent="0.35">
      <c r="A27" s="110" t="s">
        <v>192</v>
      </c>
      <c r="B27" s="3"/>
      <c r="C27" s="3"/>
      <c r="G27" s="119"/>
    </row>
    <row r="28" spans="1:8" ht="21.75" customHeight="1" x14ac:dyDescent="0.35">
      <c r="A28" s="110"/>
      <c r="B28" s="3"/>
      <c r="C28" s="3"/>
    </row>
    <row r="29" spans="1:8" ht="21.75" customHeight="1" x14ac:dyDescent="0.35">
      <c r="A29" s="110"/>
    </row>
    <row r="30" spans="1:8" ht="21.75" customHeight="1" x14ac:dyDescent="0.35">
      <c r="A30" s="264" t="str">
        <f>Headings!F31</f>
        <v>Page 31</v>
      </c>
      <c r="B30" s="267"/>
      <c r="C30" s="267"/>
      <c r="D30" s="267"/>
      <c r="E30" s="266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1:E1"/>
    <mergeCell ref="A2:E2"/>
    <mergeCell ref="A30:E30"/>
  </mergeCells>
  <pageMargins left="0.75" right="0.75" top="1" bottom="1" header="0.5" footer="0.5"/>
  <pageSetup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773C1-BE12-484D-8042-67CC3762D0A5}">
  <sheetPr>
    <pageSetUpPr fitToPage="1"/>
  </sheetPr>
  <dimension ref="A1:H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155" customWidth="1"/>
    <col min="2" max="2" width="20.7265625" style="155" customWidth="1"/>
    <col min="3" max="3" width="10.7265625" style="155" customWidth="1"/>
    <col min="4" max="5" width="17.7265625" style="156" customWidth="1"/>
    <col min="6" max="16384" width="10.7265625" style="156"/>
  </cols>
  <sheetData>
    <row r="1" spans="1:8" ht="23.4" x14ac:dyDescent="0.35">
      <c r="A1" s="265" t="str">
        <f>Headings!E32</f>
        <v>August 2024 E-911 Tax Forecast</v>
      </c>
      <c r="B1" s="266"/>
      <c r="C1" s="266"/>
      <c r="D1" s="266"/>
      <c r="E1" s="266"/>
    </row>
    <row r="2" spans="1:8" ht="21.75" customHeight="1" x14ac:dyDescent="0.35">
      <c r="A2" s="265" t="s">
        <v>84</v>
      </c>
      <c r="B2" s="266"/>
      <c r="C2" s="266"/>
      <c r="D2" s="266"/>
      <c r="E2" s="266"/>
    </row>
    <row r="4" spans="1:8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Headings!E55</f>
        <v>% Change from July 2024 Forecast</v>
      </c>
      <c r="E4" s="34" t="str">
        <f>Headings!F55</f>
        <v>$ Change from July 2024 Forecast</v>
      </c>
    </row>
    <row r="5" spans="1:8" s="51" customFormat="1" ht="18" customHeight="1" x14ac:dyDescent="0.35">
      <c r="A5" s="36">
        <v>2014</v>
      </c>
      <c r="B5" s="37">
        <v>24453879</v>
      </c>
      <c r="C5" s="76" t="s">
        <v>78</v>
      </c>
      <c r="D5" s="39">
        <v>0</v>
      </c>
      <c r="E5" s="40">
        <v>0</v>
      </c>
      <c r="G5" s="119"/>
    </row>
    <row r="6" spans="1:8" s="51" customFormat="1" ht="18" customHeight="1" x14ac:dyDescent="0.35">
      <c r="A6" s="41">
        <v>2015</v>
      </c>
      <c r="B6" s="42">
        <v>23082630</v>
      </c>
      <c r="C6" s="54">
        <v>-5.607490737972487E-2</v>
      </c>
      <c r="D6" s="54">
        <v>0</v>
      </c>
      <c r="E6" s="45">
        <v>0</v>
      </c>
      <c r="G6" s="119"/>
    </row>
    <row r="7" spans="1:8" s="51" customFormat="1" ht="18" customHeight="1" x14ac:dyDescent="0.35">
      <c r="A7" s="41">
        <v>2016</v>
      </c>
      <c r="B7" s="42">
        <v>23228850</v>
      </c>
      <c r="C7" s="54">
        <v>6.3346334451490627E-3</v>
      </c>
      <c r="D7" s="54">
        <v>0</v>
      </c>
      <c r="E7" s="45">
        <v>0</v>
      </c>
      <c r="G7" s="119"/>
    </row>
    <row r="8" spans="1:8" s="51" customFormat="1" ht="18" customHeight="1" x14ac:dyDescent="0.35">
      <c r="A8" s="41">
        <v>2017</v>
      </c>
      <c r="B8" s="42">
        <v>24263242</v>
      </c>
      <c r="C8" s="54">
        <v>4.4530486873004982E-2</v>
      </c>
      <c r="D8" s="54">
        <v>0</v>
      </c>
      <c r="E8" s="45">
        <v>0</v>
      </c>
      <c r="G8" s="119"/>
    </row>
    <row r="9" spans="1:8" s="51" customFormat="1" ht="18" customHeight="1" x14ac:dyDescent="0.35">
      <c r="A9" s="41">
        <v>2018</v>
      </c>
      <c r="B9" s="42">
        <v>24268746.920000002</v>
      </c>
      <c r="C9" s="54">
        <v>2.2688311809293538E-4</v>
      </c>
      <c r="D9" s="54">
        <v>0</v>
      </c>
      <c r="E9" s="45">
        <v>0</v>
      </c>
      <c r="H9" s="119"/>
    </row>
    <row r="10" spans="1:8" s="51" customFormat="1" ht="18" customHeight="1" x14ac:dyDescent="0.35">
      <c r="A10" s="41">
        <v>2019</v>
      </c>
      <c r="B10" s="42">
        <v>24438615</v>
      </c>
      <c r="C10" s="54">
        <v>6.999458215125598E-3</v>
      </c>
      <c r="D10" s="54">
        <v>0</v>
      </c>
      <c r="E10" s="45">
        <v>0</v>
      </c>
      <c r="H10" s="119"/>
    </row>
    <row r="11" spans="1:8" s="51" customFormat="1" ht="18" customHeight="1" x14ac:dyDescent="0.35">
      <c r="A11" s="41">
        <v>2020</v>
      </c>
      <c r="B11" s="42">
        <v>25506633.289999999</v>
      </c>
      <c r="C11" s="54">
        <v>4.3702079270858896E-2</v>
      </c>
      <c r="D11" s="54">
        <v>0</v>
      </c>
      <c r="E11" s="45">
        <v>0</v>
      </c>
      <c r="H11" s="119"/>
    </row>
    <row r="12" spans="1:8" s="51" customFormat="1" ht="18" customHeight="1" x14ac:dyDescent="0.35">
      <c r="A12" s="41">
        <v>2021</v>
      </c>
      <c r="B12" s="42">
        <v>25745324</v>
      </c>
      <c r="C12" s="54">
        <v>9.357985716350159E-3</v>
      </c>
      <c r="D12" s="54">
        <v>0</v>
      </c>
      <c r="E12" s="45">
        <v>0</v>
      </c>
      <c r="H12" s="119"/>
    </row>
    <row r="13" spans="1:8" s="51" customFormat="1" ht="18" customHeight="1" x14ac:dyDescent="0.35">
      <c r="A13" s="41">
        <v>2022</v>
      </c>
      <c r="B13" s="42">
        <v>26240790.18</v>
      </c>
      <c r="C13" s="54">
        <v>1.9244899772867585E-2</v>
      </c>
      <c r="D13" s="54">
        <v>0</v>
      </c>
      <c r="E13" s="45">
        <v>0</v>
      </c>
      <c r="H13" s="119"/>
    </row>
    <row r="14" spans="1:8" s="51" customFormat="1" ht="18" customHeight="1" thickBot="1" x14ac:dyDescent="0.4">
      <c r="A14" s="46">
        <v>2023</v>
      </c>
      <c r="B14" s="47">
        <v>26883527</v>
      </c>
      <c r="C14" s="55">
        <v>2.4493805849256534E-2</v>
      </c>
      <c r="D14" s="55">
        <v>0</v>
      </c>
      <c r="E14" s="75">
        <v>0</v>
      </c>
      <c r="H14" s="119"/>
    </row>
    <row r="15" spans="1:8" s="51" customFormat="1" ht="18" customHeight="1" thickTop="1" x14ac:dyDescent="0.35">
      <c r="A15" s="41">
        <v>2024</v>
      </c>
      <c r="B15" s="42">
        <v>25804056.105432682</v>
      </c>
      <c r="C15" s="54">
        <v>-4.0153618778046463E-2</v>
      </c>
      <c r="D15" s="54">
        <v>-3.9366134477004544E-2</v>
      </c>
      <c r="E15" s="45">
        <v>-1057432.9920646735</v>
      </c>
      <c r="H15" s="119"/>
    </row>
    <row r="16" spans="1:8" s="51" customFormat="1" ht="18" customHeight="1" x14ac:dyDescent="0.35">
      <c r="A16" s="41">
        <v>2025</v>
      </c>
      <c r="B16" s="42">
        <v>26229402.121624406</v>
      </c>
      <c r="C16" s="54">
        <v>1.6483688240864325E-2</v>
      </c>
      <c r="D16" s="54">
        <v>-5.0276394466615359E-2</v>
      </c>
      <c r="E16" s="45">
        <v>-1388530.0523299575</v>
      </c>
      <c r="H16" s="119"/>
    </row>
    <row r="17" spans="1:8" s="51" customFormat="1" ht="18" customHeight="1" x14ac:dyDescent="0.35">
      <c r="A17" s="41">
        <v>2026</v>
      </c>
      <c r="B17" s="42">
        <v>26739842.564309698</v>
      </c>
      <c r="C17" s="54">
        <v>1.9460620578326759E-2</v>
      </c>
      <c r="D17" s="54">
        <v>-5.1721057311572949E-2</v>
      </c>
      <c r="E17" s="45">
        <v>-1458445.2606847696</v>
      </c>
      <c r="H17" s="119"/>
    </row>
    <row r="18" spans="1:8" s="51" customFormat="1" ht="18" customHeight="1" x14ac:dyDescent="0.35">
      <c r="A18" s="41">
        <v>2027</v>
      </c>
      <c r="B18" s="42">
        <v>27261258.626737025</v>
      </c>
      <c r="C18" s="54">
        <v>1.949959358112574E-2</v>
      </c>
      <c r="D18" s="54">
        <v>-5.1690364601137961E-2</v>
      </c>
      <c r="E18" s="45">
        <v>-1485953.8965975642</v>
      </c>
      <c r="H18" s="119"/>
    </row>
    <row r="19" spans="1:8" s="51" customFormat="1" ht="18" customHeight="1" x14ac:dyDescent="0.35">
      <c r="A19" s="41">
        <v>2028</v>
      </c>
      <c r="B19" s="42">
        <v>27817485.549400706</v>
      </c>
      <c r="C19" s="54">
        <v>2.0403567211608964E-2</v>
      </c>
      <c r="D19" s="54">
        <v>-5.0472039952185299E-2</v>
      </c>
      <c r="E19" s="45">
        <v>-1478634.9650493599</v>
      </c>
      <c r="G19" s="156"/>
      <c r="H19" s="119"/>
    </row>
    <row r="20" spans="1:8" s="51" customFormat="1" ht="18" customHeight="1" x14ac:dyDescent="0.35">
      <c r="A20" s="41">
        <v>2029</v>
      </c>
      <c r="B20" s="42">
        <v>28331642.949527375</v>
      </c>
      <c r="C20" s="54">
        <v>1.8483244979621949E-2</v>
      </c>
      <c r="D20" s="54">
        <v>-5.0649008173353494E-2</v>
      </c>
      <c r="E20" s="45">
        <v>-1511526.9564885795</v>
      </c>
      <c r="G20" s="156"/>
      <c r="H20" s="119"/>
    </row>
    <row r="21" spans="1:8" s="51" customFormat="1" ht="18" customHeight="1" x14ac:dyDescent="0.35">
      <c r="A21" s="41">
        <v>2030</v>
      </c>
      <c r="B21" s="42">
        <v>28849801.715047516</v>
      </c>
      <c r="C21" s="54">
        <v>1.8289047565763772E-2</v>
      </c>
      <c r="D21" s="54">
        <v>-5.1056267096977304E-2</v>
      </c>
      <c r="E21" s="45">
        <v>-1552213.4042154327</v>
      </c>
      <c r="G21" s="156"/>
      <c r="H21" s="119"/>
    </row>
    <row r="22" spans="1:8" s="51" customFormat="1" ht="18" customHeight="1" x14ac:dyDescent="0.35">
      <c r="A22" s="41">
        <v>2031</v>
      </c>
      <c r="B22" s="42">
        <v>29408447.095367603</v>
      </c>
      <c r="C22" s="54">
        <v>1.9363924433099644E-2</v>
      </c>
      <c r="D22" s="54">
        <v>-5.1768184285566843E-2</v>
      </c>
      <c r="E22" s="45">
        <v>-1605537.6792417392</v>
      </c>
      <c r="G22" s="156"/>
      <c r="H22" s="119"/>
    </row>
    <row r="23" spans="1:8" s="51" customFormat="1" ht="18" customHeight="1" x14ac:dyDescent="0.35">
      <c r="A23" s="41">
        <v>2032</v>
      </c>
      <c r="B23" s="42">
        <v>30008907.870518528</v>
      </c>
      <c r="C23" s="54">
        <v>2.0417969476719033E-2</v>
      </c>
      <c r="D23" s="54">
        <v>-5.2796275663441583E-2</v>
      </c>
      <c r="E23" s="45">
        <v>-1672669.2807299048</v>
      </c>
      <c r="G23" s="156"/>
      <c r="H23" s="119"/>
    </row>
    <row r="24" spans="1:8" s="51" customFormat="1" ht="18" customHeight="1" x14ac:dyDescent="0.35">
      <c r="A24" s="41">
        <v>2033</v>
      </c>
      <c r="B24" s="42">
        <v>30650788.686552867</v>
      </c>
      <c r="C24" s="54">
        <v>2.1389675985674206E-2</v>
      </c>
      <c r="D24" s="54">
        <v>-5.4073638784462252E-2</v>
      </c>
      <c r="E24" s="45">
        <v>-1752144.5049546398</v>
      </c>
      <c r="G24" s="156"/>
      <c r="H24" s="119"/>
    </row>
    <row r="25" spans="1:8" ht="21.75" customHeight="1" x14ac:dyDescent="0.35">
      <c r="A25" s="24" t="s">
        <v>4</v>
      </c>
      <c r="B25" s="3"/>
      <c r="C25" s="3"/>
      <c r="G25" s="119"/>
    </row>
    <row r="26" spans="1:8" s="28" customFormat="1" ht="21.75" customHeight="1" x14ac:dyDescent="0.35">
      <c r="A26" s="52" t="s">
        <v>141</v>
      </c>
      <c r="B26" s="29"/>
      <c r="C26" s="29"/>
      <c r="G26" s="119"/>
    </row>
    <row r="27" spans="1:8" ht="21.75" customHeight="1" x14ac:dyDescent="0.35">
      <c r="A27" s="29" t="s">
        <v>239</v>
      </c>
      <c r="B27" s="3"/>
      <c r="C27" s="3"/>
      <c r="G27" s="119"/>
    </row>
    <row r="28" spans="1:8" ht="21.75" customHeight="1" x14ac:dyDescent="0.35">
      <c r="A28" s="29"/>
      <c r="B28" s="3"/>
      <c r="C28" s="3"/>
    </row>
    <row r="29" spans="1:8" ht="21.75" customHeight="1" x14ac:dyDescent="0.35">
      <c r="A29" s="70" t="s">
        <v>240</v>
      </c>
    </row>
    <row r="30" spans="1:8" ht="21.75" customHeight="1" x14ac:dyDescent="0.35">
      <c r="A30" s="264" t="str">
        <f>Headings!F32</f>
        <v>Page 32</v>
      </c>
      <c r="B30" s="267"/>
      <c r="C30" s="267"/>
      <c r="D30" s="267"/>
      <c r="E30" s="266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1:E1"/>
    <mergeCell ref="A2:E2"/>
    <mergeCell ref="A30:E30"/>
  </mergeCells>
  <pageMargins left="0.75" right="0.75" top="1" bottom="1" header="0.5" footer="0.5"/>
  <pageSetup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30577-98A9-4B1D-A4B2-E54E50772271}">
  <sheetPr>
    <pageSetUpPr fitToPage="1"/>
  </sheetPr>
  <dimension ref="A1:I38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155" customWidth="1"/>
    <col min="2" max="2" width="20.7265625" style="155" customWidth="1"/>
    <col min="3" max="3" width="10.7265625" style="155" customWidth="1"/>
    <col min="4" max="5" width="17.7265625" style="156" customWidth="1"/>
    <col min="6" max="16384" width="10.7265625" style="156"/>
  </cols>
  <sheetData>
    <row r="1" spans="1:8" ht="20.399999999999999" x14ac:dyDescent="0.35">
      <c r="A1" s="273" t="str">
        <f>Headings!E33</f>
        <v>August 2024 Penalties and Interest on Delinquent Property Taxes Forecast</v>
      </c>
      <c r="B1" s="279"/>
      <c r="C1" s="279"/>
      <c r="D1" s="279"/>
      <c r="E1" s="279"/>
    </row>
    <row r="2" spans="1:8" ht="21.75" customHeight="1" x14ac:dyDescent="0.35">
      <c r="A2" s="265" t="s">
        <v>84</v>
      </c>
      <c r="B2" s="266"/>
      <c r="C2" s="266"/>
      <c r="D2" s="266"/>
      <c r="E2" s="266"/>
    </row>
    <row r="4" spans="1:8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Headings!E55</f>
        <v>% Change from July 2024 Forecast</v>
      </c>
      <c r="E4" s="34" t="str">
        <f>Headings!F55</f>
        <v>$ Change from July 2024 Forecast</v>
      </c>
    </row>
    <row r="5" spans="1:8" s="51" customFormat="1" ht="18" customHeight="1" x14ac:dyDescent="0.35">
      <c r="A5" s="36">
        <v>2015</v>
      </c>
      <c r="B5" s="37">
        <v>20035786.429999992</v>
      </c>
      <c r="C5" s="76" t="s">
        <v>78</v>
      </c>
      <c r="D5" s="39">
        <v>0</v>
      </c>
      <c r="E5" s="40">
        <v>0</v>
      </c>
      <c r="G5" s="119"/>
    </row>
    <row r="6" spans="1:8" s="51" customFormat="1" ht="18" customHeight="1" x14ac:dyDescent="0.35">
      <c r="A6" s="41">
        <v>2016</v>
      </c>
      <c r="B6" s="42">
        <v>17563229.40999997</v>
      </c>
      <c r="C6" s="54">
        <v>-0.12340703613699</v>
      </c>
      <c r="D6" s="54">
        <v>0</v>
      </c>
      <c r="E6" s="45">
        <v>0</v>
      </c>
      <c r="G6" s="119"/>
    </row>
    <row r="7" spans="1:8" s="51" customFormat="1" ht="18" customHeight="1" x14ac:dyDescent="0.35">
      <c r="A7" s="41">
        <v>2017</v>
      </c>
      <c r="B7" s="42">
        <v>19839056.089999989</v>
      </c>
      <c r="C7" s="54">
        <v>0.12957905558668115</v>
      </c>
      <c r="D7" s="54">
        <v>0</v>
      </c>
      <c r="E7" s="45">
        <v>0</v>
      </c>
      <c r="G7" s="119"/>
    </row>
    <row r="8" spans="1:8" s="51" customFormat="1" ht="18" customHeight="1" x14ac:dyDescent="0.35">
      <c r="A8" s="41">
        <v>2018</v>
      </c>
      <c r="B8" s="42">
        <v>20836238.569999989</v>
      </c>
      <c r="C8" s="54">
        <v>5.0263605056423799E-2</v>
      </c>
      <c r="D8" s="54">
        <v>0</v>
      </c>
      <c r="E8" s="45">
        <v>0</v>
      </c>
      <c r="H8" s="119"/>
    </row>
    <row r="9" spans="1:8" s="51" customFormat="1" ht="18" customHeight="1" x14ac:dyDescent="0.35">
      <c r="A9" s="41">
        <v>2019</v>
      </c>
      <c r="B9" s="42">
        <v>21270217.999999989</v>
      </c>
      <c r="C9" s="54">
        <v>2.082810813199476E-2</v>
      </c>
      <c r="D9" s="54">
        <v>0</v>
      </c>
      <c r="E9" s="45">
        <v>0</v>
      </c>
      <c r="H9" s="119"/>
    </row>
    <row r="10" spans="1:8" s="51" customFormat="1" ht="18" customHeight="1" x14ac:dyDescent="0.35">
      <c r="A10" s="41">
        <v>2020</v>
      </c>
      <c r="B10" s="42">
        <v>20379664.999999978</v>
      </c>
      <c r="C10" s="54">
        <v>-4.1868541262718217E-2</v>
      </c>
      <c r="D10" s="54">
        <v>0</v>
      </c>
      <c r="E10" s="45">
        <v>0</v>
      </c>
      <c r="H10" s="119"/>
    </row>
    <row r="11" spans="1:8" s="51" customFormat="1" ht="18" customHeight="1" x14ac:dyDescent="0.35">
      <c r="A11" s="41">
        <v>2021</v>
      </c>
      <c r="B11" s="42">
        <v>28056271.57999998</v>
      </c>
      <c r="C11" s="54">
        <v>0.37667972363628199</v>
      </c>
      <c r="D11" s="54">
        <v>0</v>
      </c>
      <c r="E11" s="45">
        <v>0</v>
      </c>
      <c r="H11" s="119"/>
    </row>
    <row r="12" spans="1:8" s="51" customFormat="1" ht="18" customHeight="1" x14ac:dyDescent="0.35">
      <c r="A12" s="41">
        <v>2022</v>
      </c>
      <c r="B12" s="42">
        <v>22896280.569999978</v>
      </c>
      <c r="C12" s="54">
        <v>-0.18391577780699564</v>
      </c>
      <c r="D12" s="54">
        <v>0</v>
      </c>
      <c r="E12" s="45">
        <v>0</v>
      </c>
      <c r="H12" s="119"/>
    </row>
    <row r="13" spans="1:8" s="51" customFormat="1" ht="18" customHeight="1" thickBot="1" x14ac:dyDescent="0.4">
      <c r="A13" s="46">
        <v>2023</v>
      </c>
      <c r="B13" s="47">
        <v>19530962.999999989</v>
      </c>
      <c r="C13" s="55">
        <v>-0.14698097185310621</v>
      </c>
      <c r="D13" s="55">
        <v>0</v>
      </c>
      <c r="E13" s="75">
        <v>0</v>
      </c>
      <c r="H13" s="119"/>
    </row>
    <row r="14" spans="1:8" s="51" customFormat="1" ht="18" customHeight="1" thickTop="1" x14ac:dyDescent="0.35">
      <c r="A14" s="41">
        <v>2024</v>
      </c>
      <c r="B14" s="42">
        <v>19893543.797919899</v>
      </c>
      <c r="C14" s="54">
        <v>1.8564409646360636E-2</v>
      </c>
      <c r="D14" s="54">
        <v>-3.1049062321208964E-8</v>
      </c>
      <c r="E14" s="45">
        <v>-0.61767590045928955</v>
      </c>
      <c r="H14" s="119"/>
    </row>
    <row r="15" spans="1:8" s="51" customFormat="1" ht="18" customHeight="1" x14ac:dyDescent="0.35">
      <c r="A15" s="41">
        <v>2025</v>
      </c>
      <c r="B15" s="42">
        <v>21457674.599296018</v>
      </c>
      <c r="C15" s="54">
        <v>7.862504625946376E-2</v>
      </c>
      <c r="D15" s="54">
        <v>2.8689413121174567E-5</v>
      </c>
      <c r="E15" s="45">
        <v>615.59043027088046</v>
      </c>
      <c r="H15" s="119"/>
    </row>
    <row r="16" spans="1:8" s="51" customFormat="1" ht="18" customHeight="1" x14ac:dyDescent="0.35">
      <c r="A16" s="41">
        <v>2026</v>
      </c>
      <c r="B16" s="42">
        <v>22018245.941895701</v>
      </c>
      <c r="C16" s="54">
        <v>2.6124515031003215E-2</v>
      </c>
      <c r="D16" s="54">
        <v>-1.7188834939237951E-3</v>
      </c>
      <c r="E16" s="45">
        <v>-37911.96576685831</v>
      </c>
      <c r="H16" s="119"/>
    </row>
    <row r="17" spans="1:9" s="51" customFormat="1" ht="18" customHeight="1" x14ac:dyDescent="0.35">
      <c r="A17" s="41">
        <v>2027</v>
      </c>
      <c r="B17" s="42">
        <v>22528796.71255485</v>
      </c>
      <c r="C17" s="54">
        <v>2.3187622302269117E-2</v>
      </c>
      <c r="D17" s="54">
        <v>-2.512442324972497E-3</v>
      </c>
      <c r="E17" s="45">
        <v>-56744.870605960488</v>
      </c>
      <c r="H17" s="119"/>
    </row>
    <row r="18" spans="1:9" s="51" customFormat="1" ht="18" customHeight="1" x14ac:dyDescent="0.35">
      <c r="A18" s="41">
        <v>2028</v>
      </c>
      <c r="B18" s="42">
        <v>22932374.99940161</v>
      </c>
      <c r="C18" s="54">
        <v>1.7913885592560463E-2</v>
      </c>
      <c r="D18" s="54">
        <v>-5.2353992386833248E-3</v>
      </c>
      <c r="E18" s="45">
        <v>-120692.00946754962</v>
      </c>
      <c r="G18" s="156"/>
      <c r="H18" s="119"/>
    </row>
    <row r="19" spans="1:9" s="51" customFormat="1" ht="18" customHeight="1" x14ac:dyDescent="0.35">
      <c r="A19" s="41">
        <v>2029</v>
      </c>
      <c r="B19" s="42">
        <v>23210535.132859468</v>
      </c>
      <c r="C19" s="54">
        <v>1.2129582455594701E-2</v>
      </c>
      <c r="D19" s="54">
        <v>-9.6544254866592905E-3</v>
      </c>
      <c r="E19" s="45">
        <v>-226268.87796797231</v>
      </c>
      <c r="G19" s="156"/>
      <c r="H19" s="119"/>
    </row>
    <row r="20" spans="1:9" s="51" customFormat="1" ht="18" customHeight="1" x14ac:dyDescent="0.35">
      <c r="A20" s="41">
        <v>2030</v>
      </c>
      <c r="B20" s="42">
        <v>23691515.813640062</v>
      </c>
      <c r="C20" s="54">
        <v>2.0722515789808771E-2</v>
      </c>
      <c r="D20" s="54">
        <v>-1.4167620430204031E-2</v>
      </c>
      <c r="E20" s="45">
        <v>-340476.14018348977</v>
      </c>
      <c r="G20" s="156"/>
      <c r="H20" s="119"/>
    </row>
    <row r="21" spans="1:9" s="51" customFormat="1" ht="18" customHeight="1" x14ac:dyDescent="0.35">
      <c r="A21" s="41">
        <v>2031</v>
      </c>
      <c r="B21" s="42">
        <v>23916091.311216231</v>
      </c>
      <c r="C21" s="54">
        <v>9.4791527626474359E-3</v>
      </c>
      <c r="D21" s="54">
        <v>-1.7177695217145628E-2</v>
      </c>
      <c r="E21" s="45">
        <v>-418003.66691948846</v>
      </c>
      <c r="G21" s="156"/>
      <c r="H21" s="119"/>
    </row>
    <row r="22" spans="1:9" s="51" customFormat="1" ht="18" customHeight="1" x14ac:dyDescent="0.35">
      <c r="A22" s="41">
        <v>2032</v>
      </c>
      <c r="B22" s="42">
        <v>24158635.947075497</v>
      </c>
      <c r="C22" s="54">
        <v>1.0141483100355897E-2</v>
      </c>
      <c r="D22" s="54">
        <v>-1.7134979977672549E-2</v>
      </c>
      <c r="E22" s="45">
        <v>-421174.56090930477</v>
      </c>
      <c r="G22" s="156"/>
      <c r="H22" s="119"/>
    </row>
    <row r="23" spans="1:9" s="51" customFormat="1" ht="18" customHeight="1" x14ac:dyDescent="0.35">
      <c r="A23" s="41">
        <v>2033</v>
      </c>
      <c r="B23" s="42">
        <v>24441789.00955113</v>
      </c>
      <c r="C23" s="54">
        <v>1.1720573259845324E-2</v>
      </c>
      <c r="D23" s="54">
        <v>-2.109546005191687E-2</v>
      </c>
      <c r="E23" s="45">
        <v>-526722.23144016787</v>
      </c>
      <c r="G23" s="156"/>
      <c r="H23" s="119"/>
    </row>
    <row r="24" spans="1:9" ht="21.75" customHeight="1" x14ac:dyDescent="0.35">
      <c r="A24" s="24" t="s">
        <v>4</v>
      </c>
      <c r="B24" s="3"/>
      <c r="C24" s="3"/>
      <c r="G24" s="119"/>
    </row>
    <row r="25" spans="1:9" s="28" customFormat="1" ht="21.75" customHeight="1" x14ac:dyDescent="0.35">
      <c r="A25" s="29" t="s">
        <v>241</v>
      </c>
      <c r="B25" s="29"/>
      <c r="C25" s="29"/>
      <c r="G25" s="119"/>
      <c r="I25" s="170"/>
    </row>
    <row r="26" spans="1:9" ht="21.75" customHeight="1" x14ac:dyDescent="0.35">
      <c r="A26" s="29" t="s">
        <v>238</v>
      </c>
      <c r="B26" s="3"/>
      <c r="C26" s="3"/>
      <c r="G26" s="119"/>
    </row>
    <row r="27" spans="1:9" ht="21.75" customHeight="1" x14ac:dyDescent="0.35">
      <c r="A27" s="70" t="s">
        <v>255</v>
      </c>
      <c r="B27" s="3"/>
      <c r="C27" s="3"/>
    </row>
    <row r="28" spans="1:9" ht="21.75" customHeight="1" x14ac:dyDescent="0.35">
      <c r="A28" s="29" t="s">
        <v>250</v>
      </c>
    </row>
    <row r="29" spans="1:9" ht="21.75" customHeight="1" x14ac:dyDescent="0.35">
      <c r="A29" s="85" t="s">
        <v>256</v>
      </c>
      <c r="B29" s="156"/>
      <c r="C29" s="156"/>
    </row>
    <row r="30" spans="1:9" ht="21.75" customHeight="1" x14ac:dyDescent="0.35">
      <c r="A30" s="264" t="str">
        <f>Headings!F33</f>
        <v>Page 33</v>
      </c>
      <c r="B30" s="267"/>
      <c r="C30" s="267"/>
      <c r="D30" s="267"/>
      <c r="E30" s="266"/>
    </row>
    <row r="32" spans="1:9" ht="21.75" customHeight="1" x14ac:dyDescent="0.35">
      <c r="B32" s="6"/>
    </row>
    <row r="33" spans="1:2" ht="21.75" customHeight="1" x14ac:dyDescent="0.35">
      <c r="B33" s="6"/>
    </row>
    <row r="34" spans="1:2" ht="21.75" customHeight="1" x14ac:dyDescent="0.35">
      <c r="A34" s="5"/>
      <c r="B34" s="6"/>
    </row>
    <row r="35" spans="1:2" ht="21.75" customHeight="1" x14ac:dyDescent="0.35">
      <c r="A35" s="5"/>
      <c r="B35" s="5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</sheetData>
  <mergeCells count="3">
    <mergeCell ref="A1:E1"/>
    <mergeCell ref="A2:E2"/>
    <mergeCell ref="A30:E30"/>
  </mergeCells>
  <pageMargins left="0.75" right="0.75" top="1" bottom="1" header="0.5" footer="0.5"/>
  <pageSetup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E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8" width="10.7265625" style="18"/>
    <col min="9" max="9" width="10.7265625" style="18" customWidth="1"/>
    <col min="10" max="16384" width="10.7265625" style="18"/>
  </cols>
  <sheetData>
    <row r="1" spans="1:5" ht="23.4" x14ac:dyDescent="0.35">
      <c r="A1" s="265" t="str">
        <f>Headings!E34</f>
        <v>August 2024 Current Expense Property Tax Forecast</v>
      </c>
      <c r="B1" s="266"/>
      <c r="C1" s="266"/>
      <c r="D1" s="266"/>
      <c r="E1" s="266"/>
    </row>
    <row r="2" spans="1:5" ht="21.75" customHeight="1" x14ac:dyDescent="0.35">
      <c r="A2" s="265" t="s">
        <v>84</v>
      </c>
      <c r="B2" s="266"/>
      <c r="C2" s="266"/>
      <c r="D2" s="266"/>
      <c r="E2" s="266"/>
    </row>
    <row r="4" spans="1:5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Headings!E55</f>
        <v>% Change from July 2024 Forecast</v>
      </c>
      <c r="E4" s="32" t="str">
        <f>Headings!F55</f>
        <v>$ Change from July 2024 Forecast</v>
      </c>
    </row>
    <row r="5" spans="1:5" s="51" customFormat="1" ht="18" customHeight="1" x14ac:dyDescent="0.35">
      <c r="A5" s="36">
        <v>2015</v>
      </c>
      <c r="B5" s="164">
        <v>327660659</v>
      </c>
      <c r="C5" s="76" t="s">
        <v>78</v>
      </c>
      <c r="D5" s="49">
        <v>0</v>
      </c>
      <c r="E5" s="40">
        <v>0</v>
      </c>
    </row>
    <row r="6" spans="1:5" s="51" customFormat="1" ht="18" customHeight="1" x14ac:dyDescent="0.35">
      <c r="A6" s="41">
        <v>2016</v>
      </c>
      <c r="B6" s="67">
        <v>336385866</v>
      </c>
      <c r="C6" s="54">
        <v>2.6628790366926447E-2</v>
      </c>
      <c r="D6" s="44">
        <v>0</v>
      </c>
      <c r="E6" s="45">
        <v>0</v>
      </c>
    </row>
    <row r="7" spans="1:5" s="51" customFormat="1" ht="18" customHeight="1" x14ac:dyDescent="0.35">
      <c r="A7" s="41">
        <v>2017</v>
      </c>
      <c r="B7" s="67">
        <v>346643924</v>
      </c>
      <c r="C7" s="54">
        <v>3.0494913838026605E-2</v>
      </c>
      <c r="D7" s="44">
        <v>0</v>
      </c>
      <c r="E7" s="45">
        <v>0</v>
      </c>
    </row>
    <row r="8" spans="1:5" s="51" customFormat="1" ht="18" customHeight="1" x14ac:dyDescent="0.35">
      <c r="A8" s="41">
        <v>2018</v>
      </c>
      <c r="B8" s="67">
        <v>358276382</v>
      </c>
      <c r="C8" s="54">
        <v>3.3557368800152476E-2</v>
      </c>
      <c r="D8" s="44">
        <v>0</v>
      </c>
      <c r="E8" s="45">
        <v>0</v>
      </c>
    </row>
    <row r="9" spans="1:5" s="51" customFormat="1" ht="18" customHeight="1" x14ac:dyDescent="0.35">
      <c r="A9" s="41">
        <v>2019</v>
      </c>
      <c r="B9" s="67">
        <v>369308535</v>
      </c>
      <c r="C9" s="54">
        <v>3.0792297662534773E-2</v>
      </c>
      <c r="D9" s="44">
        <v>0</v>
      </c>
      <c r="E9" s="45">
        <v>0</v>
      </c>
    </row>
    <row r="10" spans="1:5" s="51" customFormat="1" ht="18" customHeight="1" x14ac:dyDescent="0.35">
      <c r="A10" s="41">
        <v>2020</v>
      </c>
      <c r="B10" s="67">
        <v>379849947.59997839</v>
      </c>
      <c r="C10" s="54">
        <v>2.8543647386807258E-2</v>
      </c>
      <c r="D10" s="44">
        <v>0</v>
      </c>
      <c r="E10" s="45">
        <v>0</v>
      </c>
    </row>
    <row r="11" spans="1:5" s="51" customFormat="1" ht="18" customHeight="1" x14ac:dyDescent="0.35">
      <c r="A11" s="41">
        <v>2021</v>
      </c>
      <c r="B11" s="67">
        <v>389618952</v>
      </c>
      <c r="C11" s="54">
        <v>2.5718061728704944E-2</v>
      </c>
      <c r="D11" s="44">
        <v>0</v>
      </c>
      <c r="E11" s="45">
        <v>0</v>
      </c>
    </row>
    <row r="12" spans="1:5" s="51" customFormat="1" ht="18" customHeight="1" x14ac:dyDescent="0.35">
      <c r="A12" s="41">
        <v>2022</v>
      </c>
      <c r="B12" s="67">
        <v>401631676</v>
      </c>
      <c r="C12" s="54">
        <v>3.0831980678393656E-2</v>
      </c>
      <c r="D12" s="44">
        <v>0</v>
      </c>
      <c r="E12" s="45">
        <v>0</v>
      </c>
    </row>
    <row r="13" spans="1:5" s="51" customFormat="1" ht="18" customHeight="1" x14ac:dyDescent="0.35">
      <c r="A13" s="41">
        <v>2023</v>
      </c>
      <c r="B13" s="67">
        <v>411213123</v>
      </c>
      <c r="C13" s="54">
        <v>2.3856303106929211E-2</v>
      </c>
      <c r="D13" s="44">
        <v>0</v>
      </c>
      <c r="E13" s="45">
        <v>0</v>
      </c>
    </row>
    <row r="14" spans="1:5" s="51" customFormat="1" ht="18" customHeight="1" thickBot="1" x14ac:dyDescent="0.4">
      <c r="A14" s="46">
        <v>2024</v>
      </c>
      <c r="B14" s="66">
        <v>421133240</v>
      </c>
      <c r="C14" s="55">
        <v>2.412402825967197E-2</v>
      </c>
      <c r="D14" s="53">
        <v>0</v>
      </c>
      <c r="E14" s="75">
        <v>0</v>
      </c>
    </row>
    <row r="15" spans="1:5" s="51" customFormat="1" ht="18" customHeight="1" thickTop="1" x14ac:dyDescent="0.35">
      <c r="A15" s="41">
        <v>2025</v>
      </c>
      <c r="B15" s="67">
        <v>430595408.9743315</v>
      </c>
      <c r="C15" s="54">
        <v>2.2468349860798265E-2</v>
      </c>
      <c r="D15" s="44">
        <v>-2.94080948481934E-9</v>
      </c>
      <c r="E15" s="45">
        <v>-1.2662990689277649</v>
      </c>
    </row>
    <row r="16" spans="1:5" s="51" customFormat="1" ht="18" customHeight="1" x14ac:dyDescent="0.35">
      <c r="A16" s="41">
        <v>2026</v>
      </c>
      <c r="B16" s="67">
        <v>440183269.82159257</v>
      </c>
      <c r="C16" s="54">
        <v>2.2266518981470584E-2</v>
      </c>
      <c r="D16" s="44">
        <v>-1.2765351758459165E-4</v>
      </c>
      <c r="E16" s="45">
        <v>-56198.116661906242</v>
      </c>
    </row>
    <row r="17" spans="1:5" s="51" customFormat="1" ht="18" customHeight="1" x14ac:dyDescent="0.35">
      <c r="A17" s="41">
        <v>2027</v>
      </c>
      <c r="B17" s="67">
        <v>449839549.91144359</v>
      </c>
      <c r="C17" s="54">
        <v>2.1936953882333521E-2</v>
      </c>
      <c r="D17" s="44">
        <v>-1.9276327319450726E-4</v>
      </c>
      <c r="E17" s="45">
        <v>-86729.262269735336</v>
      </c>
    </row>
    <row r="18" spans="1:5" s="51" customFormat="1" ht="18" customHeight="1" x14ac:dyDescent="0.35">
      <c r="A18" s="41">
        <v>2028</v>
      </c>
      <c r="B18" s="67">
        <v>459571399.97779441</v>
      </c>
      <c r="C18" s="54">
        <v>2.1634047224764252E-2</v>
      </c>
      <c r="D18" s="44">
        <v>-1.5563624599057579E-4</v>
      </c>
      <c r="E18" s="45">
        <v>-71537.101223051548</v>
      </c>
    </row>
    <row r="19" spans="1:5" s="51" customFormat="1" ht="18" customHeight="1" x14ac:dyDescent="0.35">
      <c r="A19" s="41">
        <v>2029</v>
      </c>
      <c r="B19" s="67">
        <v>469418490.41199243</v>
      </c>
      <c r="C19" s="54">
        <v>2.142668241468848E-2</v>
      </c>
      <c r="D19" s="44">
        <v>-6.7150170325214198E-5</v>
      </c>
      <c r="E19" s="45">
        <v>-31523.648403346539</v>
      </c>
    </row>
    <row r="20" spans="1:5" s="51" customFormat="1" ht="18" customHeight="1" x14ac:dyDescent="0.35">
      <c r="A20" s="41">
        <v>2030</v>
      </c>
      <c r="B20" s="67">
        <v>479376012.33137065</v>
      </c>
      <c r="C20" s="54">
        <v>2.1212462062665693E-2</v>
      </c>
      <c r="D20" s="44">
        <v>6.1080750968223185E-7</v>
      </c>
      <c r="E20" s="45">
        <v>292.80628943443298</v>
      </c>
    </row>
    <row r="21" spans="1:5" s="51" customFormat="1" ht="18" customHeight="1" x14ac:dyDescent="0.35">
      <c r="A21" s="41">
        <v>2031</v>
      </c>
      <c r="B21" s="67">
        <v>489424782.33810943</v>
      </c>
      <c r="C21" s="54">
        <v>2.0962187819678624E-2</v>
      </c>
      <c r="D21" s="44">
        <v>4.2330617053165653E-5</v>
      </c>
      <c r="E21" s="45">
        <v>20716.7760835886</v>
      </c>
    </row>
    <row r="22" spans="1:5" s="51" customFormat="1" ht="18" customHeight="1" x14ac:dyDescent="0.35">
      <c r="A22" s="41">
        <v>2032</v>
      </c>
      <c r="B22" s="67">
        <v>499591798.74636638</v>
      </c>
      <c r="C22" s="54">
        <v>2.0773399253888325E-2</v>
      </c>
      <c r="D22" s="44">
        <v>1.1619668404794226E-5</v>
      </c>
      <c r="E22" s="45">
        <v>5805.0235867500305</v>
      </c>
    </row>
    <row r="23" spans="1:5" s="51" customFormat="1" ht="18" customHeight="1" x14ac:dyDescent="0.35">
      <c r="A23" s="41">
        <v>2033</v>
      </c>
      <c r="B23" s="67">
        <v>509827649.10652506</v>
      </c>
      <c r="C23" s="54">
        <v>2.0488427523917885E-2</v>
      </c>
      <c r="D23" s="44">
        <v>-1.8715404702662752E-4</v>
      </c>
      <c r="E23" s="45">
        <v>-95434.168707251549</v>
      </c>
    </row>
    <row r="24" spans="1:5" ht="21.75" customHeight="1" x14ac:dyDescent="0.35">
      <c r="A24" s="24" t="s">
        <v>4</v>
      </c>
      <c r="B24" s="3"/>
      <c r="C24" s="3"/>
    </row>
    <row r="25" spans="1:5" ht="21.75" customHeight="1" x14ac:dyDescent="0.35">
      <c r="A25" s="29" t="s">
        <v>248</v>
      </c>
      <c r="B25" s="3"/>
      <c r="C25" s="3"/>
    </row>
    <row r="26" spans="1:5" s="156" customFormat="1" ht="21.75" customHeight="1" x14ac:dyDescent="0.35">
      <c r="A26" s="70" t="s">
        <v>249</v>
      </c>
      <c r="B26" s="3"/>
      <c r="C26" s="3"/>
    </row>
    <row r="27" spans="1:5" ht="21.75" customHeight="1" x14ac:dyDescent="0.35">
      <c r="A27" s="29" t="s">
        <v>266</v>
      </c>
      <c r="B27" s="3"/>
      <c r="C27" s="3"/>
    </row>
    <row r="28" spans="1:5" ht="21.75" customHeight="1" x14ac:dyDescent="0.35">
      <c r="A28" s="70" t="s">
        <v>140</v>
      </c>
      <c r="B28" s="3"/>
      <c r="C28" s="3"/>
      <c r="D28" s="156"/>
      <c r="E28" s="156"/>
    </row>
    <row r="29" spans="1:5" ht="21.75" customHeight="1" x14ac:dyDescent="0.35">
      <c r="A29" s="70"/>
      <c r="B29" s="156"/>
      <c r="C29" s="156"/>
      <c r="D29" s="156"/>
      <c r="E29" s="156"/>
    </row>
    <row r="30" spans="1:5" ht="21.75" customHeight="1" x14ac:dyDescent="0.35">
      <c r="A30" s="264" t="str">
        <f>Headings!F34</f>
        <v>Page 34</v>
      </c>
      <c r="B30" s="264"/>
      <c r="C30" s="264"/>
      <c r="D30" s="264"/>
      <c r="E30" s="264"/>
    </row>
    <row r="33" spans="1:2" ht="21.75" customHeight="1" x14ac:dyDescent="0.35">
      <c r="A33" s="29"/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30:E30"/>
    <mergeCell ref="A1:E1"/>
    <mergeCell ref="A2:E2"/>
  </mergeCells>
  <phoneticPr fontId="4"/>
  <pageMargins left="0.75" right="0.75" top="1" bottom="1" header="0.5" footer="0.5"/>
  <pageSetup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E40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65" t="str">
        <f>Headings!E35</f>
        <v>August 2024 Dev. Disabilities &amp; Mental Health Property Tax Forecast</v>
      </c>
      <c r="B1" s="266"/>
      <c r="C1" s="266"/>
      <c r="D1" s="266"/>
      <c r="E1" s="266"/>
    </row>
    <row r="2" spans="1:5" ht="21.75" customHeight="1" x14ac:dyDescent="0.35">
      <c r="A2" s="265" t="s">
        <v>84</v>
      </c>
      <c r="B2" s="266"/>
      <c r="C2" s="266"/>
      <c r="D2" s="266"/>
      <c r="E2" s="266"/>
    </row>
    <row r="4" spans="1:5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Headings!E55</f>
        <v>% Change from July 2024 Forecast</v>
      </c>
      <c r="E4" s="32" t="str">
        <f>Headings!F55</f>
        <v>$ Change from July 2024 Forecast</v>
      </c>
    </row>
    <row r="5" spans="1:5" s="51" customFormat="1" ht="18" customHeight="1" x14ac:dyDescent="0.35">
      <c r="A5" s="36">
        <v>2014</v>
      </c>
      <c r="B5" s="37">
        <v>6068166</v>
      </c>
      <c r="C5" s="72" t="s">
        <v>78</v>
      </c>
      <c r="D5" s="49">
        <v>0</v>
      </c>
      <c r="E5" s="40">
        <v>0</v>
      </c>
    </row>
    <row r="6" spans="1:5" s="51" customFormat="1" ht="18" customHeight="1" x14ac:dyDescent="0.35">
      <c r="A6" s="41">
        <v>2015</v>
      </c>
      <c r="B6" s="42">
        <v>6196773</v>
      </c>
      <c r="C6" s="43">
        <v>2.1193718167894504E-2</v>
      </c>
      <c r="D6" s="44">
        <v>0</v>
      </c>
      <c r="E6" s="45">
        <v>0</v>
      </c>
    </row>
    <row r="7" spans="1:5" s="51" customFormat="1" ht="18" customHeight="1" x14ac:dyDescent="0.35">
      <c r="A7" s="41">
        <v>2016</v>
      </c>
      <c r="B7" s="42">
        <v>6366874</v>
      </c>
      <c r="C7" s="43">
        <v>2.7449932408368127E-2</v>
      </c>
      <c r="D7" s="44">
        <v>0</v>
      </c>
      <c r="E7" s="45">
        <v>0</v>
      </c>
    </row>
    <row r="8" spans="1:5" s="51" customFormat="1" ht="18" customHeight="1" x14ac:dyDescent="0.35">
      <c r="A8" s="41">
        <v>2017</v>
      </c>
      <c r="B8" s="42">
        <v>6554111</v>
      </c>
      <c r="C8" s="43">
        <v>2.9407995195130265E-2</v>
      </c>
      <c r="D8" s="44">
        <v>0</v>
      </c>
      <c r="E8" s="45">
        <v>0</v>
      </c>
    </row>
    <row r="9" spans="1:5" s="51" customFormat="1" ht="18" customHeight="1" x14ac:dyDescent="0.35">
      <c r="A9" s="41">
        <v>2018</v>
      </c>
      <c r="B9" s="42">
        <v>6762538</v>
      </c>
      <c r="C9" s="43">
        <v>3.1800956681997006E-2</v>
      </c>
      <c r="D9" s="44">
        <v>0</v>
      </c>
      <c r="E9" s="45">
        <v>0</v>
      </c>
    </row>
    <row r="10" spans="1:5" s="51" customFormat="1" ht="18" customHeight="1" x14ac:dyDescent="0.35">
      <c r="A10" s="41">
        <v>2019</v>
      </c>
      <c r="B10" s="42">
        <v>6978846</v>
      </c>
      <c r="C10" s="43">
        <v>3.1986215826069975E-2</v>
      </c>
      <c r="D10" s="44">
        <v>0</v>
      </c>
      <c r="E10" s="45">
        <v>0</v>
      </c>
    </row>
    <row r="11" spans="1:5" s="51" customFormat="1" ht="18" customHeight="1" x14ac:dyDescent="0.35">
      <c r="A11" s="41">
        <v>2020</v>
      </c>
      <c r="B11" s="42">
        <v>7175843.3465132145</v>
      </c>
      <c r="C11" s="43">
        <v>2.8227782431825332E-2</v>
      </c>
      <c r="D11" s="44">
        <v>0</v>
      </c>
      <c r="E11" s="45">
        <v>0</v>
      </c>
    </row>
    <row r="12" spans="1:5" s="51" customFormat="1" ht="18" customHeight="1" x14ac:dyDescent="0.35">
      <c r="A12" s="41">
        <v>2021</v>
      </c>
      <c r="B12" s="42">
        <v>7371146</v>
      </c>
      <c r="C12" s="43">
        <v>2.721668298147617E-2</v>
      </c>
      <c r="D12" s="44">
        <v>0</v>
      </c>
      <c r="E12" s="45">
        <v>0</v>
      </c>
    </row>
    <row r="13" spans="1:5" s="51" customFormat="1" ht="18" customHeight="1" x14ac:dyDescent="0.35">
      <c r="A13" s="41">
        <v>2022</v>
      </c>
      <c r="B13" s="42">
        <v>7558878</v>
      </c>
      <c r="C13" s="43">
        <v>2.5468495672179126E-2</v>
      </c>
      <c r="D13" s="44">
        <v>0</v>
      </c>
      <c r="E13" s="45">
        <v>0</v>
      </c>
    </row>
    <row r="14" spans="1:5" s="51" customFormat="1" ht="18" customHeight="1" x14ac:dyDescent="0.35">
      <c r="A14" s="41">
        <v>2023</v>
      </c>
      <c r="B14" s="42">
        <v>7747829</v>
      </c>
      <c r="C14" s="43">
        <v>2.4997228424641804E-2</v>
      </c>
      <c r="D14" s="44">
        <v>0</v>
      </c>
      <c r="E14" s="45">
        <v>0</v>
      </c>
    </row>
    <row r="15" spans="1:5" s="51" customFormat="1" ht="18" customHeight="1" thickBot="1" x14ac:dyDescent="0.4">
      <c r="A15" s="46">
        <v>2024</v>
      </c>
      <c r="B15" s="47">
        <v>7825307</v>
      </c>
      <c r="C15" s="48">
        <v>9.9999625701598926E-3</v>
      </c>
      <c r="D15" s="53">
        <v>0</v>
      </c>
      <c r="E15" s="75">
        <v>0</v>
      </c>
    </row>
    <row r="16" spans="1:5" s="51" customFormat="1" ht="18" customHeight="1" thickTop="1" x14ac:dyDescent="0.35">
      <c r="A16" s="41">
        <v>2025</v>
      </c>
      <c r="B16" s="42">
        <v>7998993.3052805606</v>
      </c>
      <c r="C16" s="43">
        <v>2.2195462143601574E-2</v>
      </c>
      <c r="D16" s="44">
        <v>0</v>
      </c>
      <c r="E16" s="45">
        <v>0</v>
      </c>
    </row>
    <row r="17" spans="1:5" s="51" customFormat="1" ht="18" customHeight="1" x14ac:dyDescent="0.35">
      <c r="A17" s="41">
        <v>2026</v>
      </c>
      <c r="B17" s="42">
        <v>8174608.0581427924</v>
      </c>
      <c r="C17" s="43">
        <v>2.1954606806121379E-2</v>
      </c>
      <c r="D17" s="44">
        <v>-9.8650739527417208E-5</v>
      </c>
      <c r="E17" s="45">
        <v>-806.51069315895438</v>
      </c>
    </row>
    <row r="18" spans="1:5" s="51" customFormat="1" ht="18" customHeight="1" x14ac:dyDescent="0.35">
      <c r="A18" s="41">
        <v>2027</v>
      </c>
      <c r="B18" s="42">
        <v>8351961.3232638668</v>
      </c>
      <c r="C18" s="43">
        <v>2.1695629179971698E-2</v>
      </c>
      <c r="D18" s="44">
        <v>-1.0045343631270853E-4</v>
      </c>
      <c r="E18" s="45">
        <v>-839.06750208698213</v>
      </c>
    </row>
    <row r="19" spans="1:5" s="51" customFormat="1" ht="18" customHeight="1" x14ac:dyDescent="0.35">
      <c r="A19" s="41">
        <v>2028</v>
      </c>
      <c r="B19" s="42">
        <v>8530699.4386005141</v>
      </c>
      <c r="C19" s="43">
        <v>2.1400735518109171E-2</v>
      </c>
      <c r="D19" s="44">
        <v>-4.0951026268665203E-5</v>
      </c>
      <c r="E19" s="45">
        <v>-349.35520325414836</v>
      </c>
    </row>
    <row r="20" spans="1:5" s="51" customFormat="1" ht="18" customHeight="1" x14ac:dyDescent="0.35">
      <c r="A20" s="41">
        <v>2029</v>
      </c>
      <c r="B20" s="42">
        <v>8711439.4944085609</v>
      </c>
      <c r="C20" s="43">
        <v>2.1187014864246345E-2</v>
      </c>
      <c r="D20" s="44">
        <v>4.1206041148322825E-5</v>
      </c>
      <c r="E20" s="45">
        <v>358.94914339482784</v>
      </c>
    </row>
    <row r="21" spans="1:5" s="51" customFormat="1" ht="18" customHeight="1" x14ac:dyDescent="0.35">
      <c r="A21" s="41">
        <v>2030</v>
      </c>
      <c r="B21" s="42">
        <v>8893899.3349948935</v>
      </c>
      <c r="C21" s="43">
        <v>2.0944855405750529E-2</v>
      </c>
      <c r="D21" s="44">
        <v>8.8872810986684314E-5</v>
      </c>
      <c r="E21" s="45">
        <v>790.35559340938926</v>
      </c>
    </row>
    <row r="22" spans="1:5" s="51" customFormat="1" ht="18" customHeight="1" x14ac:dyDescent="0.35">
      <c r="A22" s="41">
        <v>2031</v>
      </c>
      <c r="B22" s="42">
        <v>9078053.9387769885</v>
      </c>
      <c r="C22" s="43">
        <v>2.0705721623978768E-2</v>
      </c>
      <c r="D22" s="44">
        <v>8.6671722756781477E-5</v>
      </c>
      <c r="E22" s="45">
        <v>786.74238583445549</v>
      </c>
    </row>
    <row r="23" spans="1:5" s="51" customFormat="1" ht="18" customHeight="1" x14ac:dyDescent="0.35">
      <c r="A23" s="41">
        <v>2032</v>
      </c>
      <c r="B23" s="42">
        <v>9264159.596765928</v>
      </c>
      <c r="C23" s="43">
        <v>2.0500611611701025E-2</v>
      </c>
      <c r="D23" s="44">
        <v>-2.5755179584585619E-6</v>
      </c>
      <c r="E23" s="45">
        <v>-23.860070863738656</v>
      </c>
    </row>
    <row r="24" spans="1:5" s="51" customFormat="1" ht="18" customHeight="1" x14ac:dyDescent="0.35">
      <c r="A24" s="41">
        <v>2033</v>
      </c>
      <c r="B24" s="42">
        <v>9452140.8964365423</v>
      </c>
      <c r="C24" s="43">
        <v>2.0291241499794221E-2</v>
      </c>
      <c r="D24" s="44">
        <v>-1.8221326467782184E-4</v>
      </c>
      <c r="E24" s="45">
        <v>-1722.6193350274116</v>
      </c>
    </row>
    <row r="25" spans="1:5" ht="21.75" customHeight="1" x14ac:dyDescent="0.35">
      <c r="A25" s="24" t="s">
        <v>4</v>
      </c>
      <c r="B25" s="3"/>
      <c r="C25" s="18"/>
    </row>
    <row r="26" spans="1:5" ht="21.75" customHeight="1" x14ac:dyDescent="0.35">
      <c r="A26" s="29" t="s">
        <v>248</v>
      </c>
      <c r="B26" s="3"/>
      <c r="C26" s="3"/>
    </row>
    <row r="27" spans="1:5" ht="21.75" customHeight="1" x14ac:dyDescent="0.35">
      <c r="A27" s="70" t="s">
        <v>249</v>
      </c>
      <c r="B27" s="3"/>
      <c r="C27" s="3"/>
    </row>
    <row r="28" spans="1:5" ht="21.75" customHeight="1" x14ac:dyDescent="0.35">
      <c r="A28" s="111"/>
      <c r="B28" s="3"/>
      <c r="C28" s="3"/>
    </row>
    <row r="29" spans="1:5" ht="21.75" customHeight="1" x14ac:dyDescent="0.35">
      <c r="A29" s="3"/>
      <c r="B29" s="18"/>
      <c r="C29" s="18"/>
    </row>
    <row r="30" spans="1:5" ht="21.75" customHeight="1" x14ac:dyDescent="0.35">
      <c r="A30" s="264" t="str">
        <f>Headings!F35</f>
        <v>Page 35</v>
      </c>
      <c r="B30" s="267"/>
      <c r="C30" s="267"/>
      <c r="D30" s="267"/>
      <c r="E30" s="266"/>
    </row>
    <row r="34" spans="1:2" ht="21.75" customHeight="1" x14ac:dyDescent="0.35">
      <c r="B34" s="6"/>
    </row>
    <row r="35" spans="1:2" ht="21.75" customHeight="1" x14ac:dyDescent="0.35">
      <c r="B35" s="6"/>
    </row>
    <row r="36" spans="1:2" ht="21.75" customHeight="1" x14ac:dyDescent="0.35">
      <c r="A36" s="5"/>
      <c r="B36" s="6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</sheetData>
  <mergeCells count="3">
    <mergeCell ref="A30:E30"/>
    <mergeCell ref="A1:E1"/>
    <mergeCell ref="A2:E2"/>
  </mergeCells>
  <phoneticPr fontId="4"/>
  <pageMargins left="0.75" right="0.75" top="1" bottom="1" header="0.5" footer="0.5"/>
  <pageSetup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E40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65" t="str">
        <f>Headings!E36</f>
        <v>August 2024 Veterans Aid Property Tax Forecast</v>
      </c>
      <c r="B1" s="266"/>
      <c r="C1" s="266"/>
      <c r="D1" s="266"/>
      <c r="E1" s="266"/>
    </row>
    <row r="2" spans="1:5" ht="21.75" customHeight="1" x14ac:dyDescent="0.35">
      <c r="A2" s="265" t="s">
        <v>84</v>
      </c>
      <c r="B2" s="266"/>
      <c r="C2" s="266"/>
      <c r="D2" s="266"/>
      <c r="E2" s="266"/>
    </row>
    <row r="4" spans="1:5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Headings!E55</f>
        <v>% Change from July 2024 Forecast</v>
      </c>
      <c r="E4" s="32" t="str">
        <f>Headings!F55</f>
        <v>$ Change from July 2024 Forecast</v>
      </c>
    </row>
    <row r="5" spans="1:5" s="51" customFormat="1" ht="18" customHeight="1" x14ac:dyDescent="0.35">
      <c r="A5" s="36">
        <v>2014</v>
      </c>
      <c r="B5" s="37">
        <v>2703839</v>
      </c>
      <c r="C5" s="72" t="s">
        <v>78</v>
      </c>
      <c r="D5" s="49">
        <v>0</v>
      </c>
      <c r="E5" s="40">
        <v>0</v>
      </c>
    </row>
    <row r="6" spans="1:5" s="51" customFormat="1" ht="18" customHeight="1" x14ac:dyDescent="0.35">
      <c r="A6" s="41">
        <v>2015</v>
      </c>
      <c r="B6" s="42">
        <v>2761143</v>
      </c>
      <c r="C6" s="43">
        <v>2.1193569587538263E-2</v>
      </c>
      <c r="D6" s="44">
        <v>0</v>
      </c>
      <c r="E6" s="45">
        <v>0</v>
      </c>
    </row>
    <row r="7" spans="1:5" s="51" customFormat="1" ht="18" customHeight="1" x14ac:dyDescent="0.35">
      <c r="A7" s="41">
        <v>2016</v>
      </c>
      <c r="B7" s="42">
        <v>2836936</v>
      </c>
      <c r="C7" s="43">
        <v>2.7449864059920115E-2</v>
      </c>
      <c r="D7" s="44">
        <v>0</v>
      </c>
      <c r="E7" s="45">
        <v>0</v>
      </c>
    </row>
    <row r="8" spans="1:5" s="51" customFormat="1" ht="18" customHeight="1" x14ac:dyDescent="0.35">
      <c r="A8" s="41">
        <v>2017</v>
      </c>
      <c r="B8" s="42">
        <v>2920364</v>
      </c>
      <c r="C8" s="43">
        <v>2.9407783608794924E-2</v>
      </c>
      <c r="D8" s="44">
        <v>0</v>
      </c>
      <c r="E8" s="45">
        <v>0</v>
      </c>
    </row>
    <row r="9" spans="1:5" s="51" customFormat="1" ht="18" customHeight="1" x14ac:dyDescent="0.35">
      <c r="A9" s="41">
        <v>2018</v>
      </c>
      <c r="B9" s="42">
        <v>3013234</v>
      </c>
      <c r="C9" s="43">
        <v>3.1800830307454842E-2</v>
      </c>
      <c r="D9" s="44">
        <v>0</v>
      </c>
      <c r="E9" s="45">
        <v>0</v>
      </c>
    </row>
    <row r="10" spans="1:5" s="51" customFormat="1" ht="18" customHeight="1" x14ac:dyDescent="0.35">
      <c r="A10" s="41">
        <v>2019</v>
      </c>
      <c r="B10" s="42">
        <v>3109616</v>
      </c>
      <c r="C10" s="43">
        <v>3.1986231404530718E-2</v>
      </c>
      <c r="D10" s="44">
        <v>0</v>
      </c>
      <c r="E10" s="45">
        <v>0</v>
      </c>
    </row>
    <row r="11" spans="1:5" s="51" customFormat="1" ht="18" customHeight="1" x14ac:dyDescent="0.35">
      <c r="A11" s="41">
        <v>2020</v>
      </c>
      <c r="B11" s="42">
        <v>3197393.5638945228</v>
      </c>
      <c r="C11" s="43">
        <v>2.8227782431825332E-2</v>
      </c>
      <c r="D11" s="44">
        <v>0</v>
      </c>
      <c r="E11" s="45">
        <v>0</v>
      </c>
    </row>
    <row r="12" spans="1:5" s="51" customFormat="1" ht="18" customHeight="1" x14ac:dyDescent="0.35">
      <c r="A12" s="41">
        <v>2021</v>
      </c>
      <c r="B12" s="42">
        <v>3284416</v>
      </c>
      <c r="C12" s="43">
        <v>2.7216679575560621E-2</v>
      </c>
      <c r="D12" s="44">
        <v>0</v>
      </c>
      <c r="E12" s="45">
        <v>0</v>
      </c>
    </row>
    <row r="13" spans="1:5" s="51" customFormat="1" ht="18" customHeight="1" x14ac:dyDescent="0.35">
      <c r="A13" s="41">
        <v>2022</v>
      </c>
      <c r="B13" s="42">
        <v>3368065</v>
      </c>
      <c r="C13" s="43">
        <v>2.5468454665913187E-2</v>
      </c>
      <c r="D13" s="44">
        <v>0</v>
      </c>
      <c r="E13" s="45">
        <v>0</v>
      </c>
    </row>
    <row r="14" spans="1:5" s="51" customFormat="1" ht="18" customHeight="1" x14ac:dyDescent="0.35">
      <c r="A14" s="41">
        <v>2023</v>
      </c>
      <c r="B14" s="42">
        <v>3452257</v>
      </c>
      <c r="C14" s="43">
        <v>2.4997142276054651E-2</v>
      </c>
      <c r="D14" s="44">
        <v>0</v>
      </c>
      <c r="E14" s="67">
        <v>0</v>
      </c>
    </row>
    <row r="15" spans="1:5" s="51" customFormat="1" ht="18" customHeight="1" thickBot="1" x14ac:dyDescent="0.4">
      <c r="A15" s="46">
        <v>2024</v>
      </c>
      <c r="B15" s="47">
        <v>3486780</v>
      </c>
      <c r="C15" s="48">
        <v>1.0000124556196033E-2</v>
      </c>
      <c r="D15" s="53">
        <v>0</v>
      </c>
      <c r="E15" s="75">
        <v>0</v>
      </c>
    </row>
    <row r="16" spans="1:5" s="51" customFormat="1" ht="18" customHeight="1" thickTop="1" x14ac:dyDescent="0.35">
      <c r="A16" s="41">
        <v>2025</v>
      </c>
      <c r="B16" s="42">
        <v>3564170.6934930673</v>
      </c>
      <c r="C16" s="43">
        <v>2.2195462143601574E-2</v>
      </c>
      <c r="D16" s="44">
        <v>0</v>
      </c>
      <c r="E16" s="45">
        <v>0</v>
      </c>
    </row>
    <row r="17" spans="1:5" s="51" customFormat="1" ht="18" customHeight="1" x14ac:dyDescent="0.35">
      <c r="A17" s="41">
        <v>2026</v>
      </c>
      <c r="B17" s="42">
        <v>3642420.6596586085</v>
      </c>
      <c r="C17" s="43">
        <v>2.1954606806121379E-2</v>
      </c>
      <c r="D17" s="44">
        <v>-9.8650739527417208E-5</v>
      </c>
      <c r="E17" s="45">
        <v>-359.36294316546991</v>
      </c>
    </row>
    <row r="18" spans="1:5" s="51" customFormat="1" ht="18" customHeight="1" x14ac:dyDescent="0.35">
      <c r="A18" s="41">
        <v>2027</v>
      </c>
      <c r="B18" s="42">
        <v>3721445.2676080298</v>
      </c>
      <c r="C18" s="43">
        <v>2.1695629179971698E-2</v>
      </c>
      <c r="D18" s="44">
        <v>-1.0045343631281956E-4</v>
      </c>
      <c r="E18" s="45">
        <v>-373.86952165933326</v>
      </c>
    </row>
    <row r="19" spans="1:5" s="51" customFormat="1" ht="18" customHeight="1" x14ac:dyDescent="0.35">
      <c r="A19" s="41">
        <v>2028</v>
      </c>
      <c r="B19" s="42">
        <v>3801086.9335252284</v>
      </c>
      <c r="C19" s="43">
        <v>2.1400735518109171E-2</v>
      </c>
      <c r="D19" s="44">
        <v>-4.0951026268665203E-5</v>
      </c>
      <c r="E19" s="45">
        <v>-155.66478549689054</v>
      </c>
    </row>
    <row r="20" spans="1:5" s="51" customFormat="1" ht="18" customHeight="1" x14ac:dyDescent="0.35">
      <c r="A20" s="41">
        <v>2029</v>
      </c>
      <c r="B20" s="42">
        <v>3881620.6188861202</v>
      </c>
      <c r="C20" s="43">
        <v>2.1187014864246345E-2</v>
      </c>
      <c r="D20" s="44">
        <v>4.1206041148322825E-5</v>
      </c>
      <c r="E20" s="45">
        <v>159.93962846510112</v>
      </c>
    </row>
    <row r="21" spans="1:5" s="51" customFormat="1" ht="18" customHeight="1" x14ac:dyDescent="0.35">
      <c r="A21" s="41">
        <v>2030</v>
      </c>
      <c r="B21" s="42">
        <v>3962920.6014886699</v>
      </c>
      <c r="C21" s="43">
        <v>2.0944855405750529E-2</v>
      </c>
      <c r="D21" s="44">
        <v>8.8872810986684314E-5</v>
      </c>
      <c r="E21" s="45">
        <v>352.16459571337327</v>
      </c>
    </row>
    <row r="22" spans="1:5" s="51" customFormat="1" ht="18" customHeight="1" x14ac:dyDescent="0.35">
      <c r="A22" s="41">
        <v>2031</v>
      </c>
      <c r="B22" s="42">
        <v>4044975.7322810246</v>
      </c>
      <c r="C22" s="43">
        <v>2.0705721623978768E-2</v>
      </c>
      <c r="D22" s="44">
        <v>8.6671722756559433E-5</v>
      </c>
      <c r="E22" s="45">
        <v>350.55463205138221</v>
      </c>
    </row>
    <row r="23" spans="1:5" s="51" customFormat="1" ht="18" customHeight="1" x14ac:dyDescent="0.35">
      <c r="A23" s="41">
        <v>2032</v>
      </c>
      <c r="B23" s="42">
        <v>4127900.2087472738</v>
      </c>
      <c r="C23" s="43">
        <v>2.0500611611701025E-2</v>
      </c>
      <c r="D23" s="44">
        <v>-2.5755179585695842E-6</v>
      </c>
      <c r="E23" s="45">
        <v>-10.631508500315249</v>
      </c>
    </row>
    <row r="24" spans="1:5" s="51" customFormat="1" ht="18" customHeight="1" x14ac:dyDescent="0.35">
      <c r="A24" s="41">
        <v>2033</v>
      </c>
      <c r="B24" s="42">
        <v>4211660.4287700159</v>
      </c>
      <c r="C24" s="43">
        <v>2.0291241499794221E-2</v>
      </c>
      <c r="D24" s="44">
        <v>-1.8221326467793286E-4</v>
      </c>
      <c r="E24" s="45">
        <v>-767.56025610119104</v>
      </c>
    </row>
    <row r="25" spans="1:5" ht="21.75" customHeight="1" x14ac:dyDescent="0.35">
      <c r="A25" s="24" t="s">
        <v>4</v>
      </c>
      <c r="B25" s="3"/>
      <c r="C25" s="3"/>
    </row>
    <row r="26" spans="1:5" ht="21.75" customHeight="1" x14ac:dyDescent="0.35">
      <c r="A26" s="29" t="s">
        <v>248</v>
      </c>
      <c r="B26" s="3"/>
      <c r="C26" s="3"/>
    </row>
    <row r="27" spans="1:5" ht="21.75" customHeight="1" x14ac:dyDescent="0.35">
      <c r="A27" s="70" t="s">
        <v>249</v>
      </c>
      <c r="B27" s="3"/>
      <c r="C27" s="3"/>
    </row>
    <row r="28" spans="1:5" ht="21.75" customHeight="1" x14ac:dyDescent="0.35">
      <c r="A28" s="29"/>
      <c r="B28" s="3"/>
      <c r="C28" s="3"/>
    </row>
    <row r="29" spans="1:5" ht="21.75" customHeight="1" x14ac:dyDescent="0.35">
      <c r="A29" s="3"/>
      <c r="B29" s="18"/>
      <c r="C29" s="18"/>
    </row>
    <row r="30" spans="1:5" ht="21.75" customHeight="1" x14ac:dyDescent="0.35">
      <c r="A30" s="264" t="str">
        <f>Headings!F36</f>
        <v>Page 36</v>
      </c>
      <c r="B30" s="267"/>
      <c r="C30" s="267"/>
      <c r="D30" s="267"/>
      <c r="E30" s="266"/>
    </row>
    <row r="34" spans="1:2" ht="21.75" customHeight="1" x14ac:dyDescent="0.35">
      <c r="B34" s="6"/>
    </row>
    <row r="35" spans="1:2" ht="21.75" customHeight="1" x14ac:dyDescent="0.35">
      <c r="B35" s="6"/>
    </row>
    <row r="36" spans="1:2" ht="21.75" customHeight="1" x14ac:dyDescent="0.35">
      <c r="A36" s="5"/>
      <c r="B36" s="6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</sheetData>
  <mergeCells count="3">
    <mergeCell ref="A30:E30"/>
    <mergeCell ref="A2:E2"/>
    <mergeCell ref="A1:E1"/>
  </mergeCells>
  <phoneticPr fontId="4"/>
  <pageMargins left="0.75" right="0.75" top="1" bottom="1" header="0.5" footer="0.5"/>
  <pageSetup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E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65" t="str">
        <f>Headings!E37</f>
        <v>August 2024 AFIS Lid Lift Forecast</v>
      </c>
      <c r="B1" s="266"/>
      <c r="C1" s="266"/>
      <c r="D1" s="266"/>
      <c r="E1" s="266"/>
    </row>
    <row r="2" spans="1:5" ht="21.75" customHeight="1" x14ac:dyDescent="0.35">
      <c r="A2" s="265" t="s">
        <v>84</v>
      </c>
      <c r="B2" s="266"/>
      <c r="C2" s="266"/>
      <c r="D2" s="266"/>
      <c r="E2" s="266"/>
    </row>
    <row r="4" spans="1:5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Headings!E55</f>
        <v>% Change from July 2024 Forecast</v>
      </c>
      <c r="E4" s="32" t="str">
        <f>Headings!F55</f>
        <v>$ Change from July 2024 Forecast</v>
      </c>
    </row>
    <row r="5" spans="1:5" s="51" customFormat="1" ht="18" customHeight="1" x14ac:dyDescent="0.35">
      <c r="A5" s="36">
        <v>2014</v>
      </c>
      <c r="B5" s="37">
        <v>18945323</v>
      </c>
      <c r="C5" s="72" t="s">
        <v>78</v>
      </c>
      <c r="D5" s="49">
        <v>0</v>
      </c>
      <c r="E5" s="40">
        <v>0</v>
      </c>
    </row>
    <row r="6" spans="1:5" s="51" customFormat="1" ht="18" customHeight="1" x14ac:dyDescent="0.35">
      <c r="A6" s="41">
        <v>2015</v>
      </c>
      <c r="B6" s="42">
        <v>19590685</v>
      </c>
      <c r="C6" s="43">
        <v>3.4064449574177313E-2</v>
      </c>
      <c r="D6" s="44">
        <v>0</v>
      </c>
      <c r="E6" s="45">
        <v>0</v>
      </c>
    </row>
    <row r="7" spans="1:5" s="51" customFormat="1" ht="18" customHeight="1" x14ac:dyDescent="0.35">
      <c r="A7" s="41">
        <v>2016</v>
      </c>
      <c r="B7" s="42">
        <v>20234950</v>
      </c>
      <c r="C7" s="43">
        <v>3.2886292643672155E-2</v>
      </c>
      <c r="D7" s="44">
        <v>0</v>
      </c>
      <c r="E7" s="45">
        <v>0</v>
      </c>
    </row>
    <row r="8" spans="1:5" s="51" customFormat="1" ht="18" customHeight="1" x14ac:dyDescent="0.35">
      <c r="A8" s="41">
        <v>2017</v>
      </c>
      <c r="B8" s="42">
        <v>21022256</v>
      </c>
      <c r="C8" s="43">
        <v>3.8908225619534553E-2</v>
      </c>
      <c r="D8" s="44">
        <v>0</v>
      </c>
      <c r="E8" s="45">
        <v>0</v>
      </c>
    </row>
    <row r="9" spans="1:5" s="51" customFormat="1" ht="18" customHeight="1" x14ac:dyDescent="0.35">
      <c r="A9" s="41">
        <v>2018</v>
      </c>
      <c r="B9" s="42">
        <v>22120820</v>
      </c>
      <c r="C9" s="54">
        <v>5.225718876223362E-2</v>
      </c>
      <c r="D9" s="54">
        <v>0</v>
      </c>
      <c r="E9" s="45">
        <v>0</v>
      </c>
    </row>
    <row r="10" spans="1:5" s="51" customFormat="1" ht="18" customHeight="1" x14ac:dyDescent="0.35">
      <c r="A10" s="41">
        <v>2019</v>
      </c>
      <c r="B10" s="42">
        <v>21170033</v>
      </c>
      <c r="C10" s="54">
        <v>-4.2981544083808831E-2</v>
      </c>
      <c r="D10" s="54">
        <v>0</v>
      </c>
      <c r="E10" s="45">
        <v>0</v>
      </c>
    </row>
    <row r="11" spans="1:5" s="51" customFormat="1" ht="18" customHeight="1" x14ac:dyDescent="0.35">
      <c r="A11" s="41">
        <v>2020</v>
      </c>
      <c r="B11" s="42">
        <v>21767616</v>
      </c>
      <c r="C11" s="54">
        <v>2.8227778388441704E-2</v>
      </c>
      <c r="D11" s="54">
        <v>0</v>
      </c>
      <c r="E11" s="45">
        <v>0</v>
      </c>
    </row>
    <row r="12" spans="1:5" s="51" customFormat="1" ht="18" customHeight="1" x14ac:dyDescent="0.35">
      <c r="A12" s="41">
        <v>2021</v>
      </c>
      <c r="B12" s="42">
        <v>22359967</v>
      </c>
      <c r="C12" s="54">
        <v>2.7212488496673126E-2</v>
      </c>
      <c r="D12" s="54">
        <v>0</v>
      </c>
      <c r="E12" s="45">
        <v>0</v>
      </c>
    </row>
    <row r="13" spans="1:5" s="51" customFormat="1" ht="18" customHeight="1" x14ac:dyDescent="0.35">
      <c r="A13" s="41">
        <v>2022</v>
      </c>
      <c r="B13" s="42">
        <v>22930967</v>
      </c>
      <c r="C13" s="54">
        <v>2.5536710318043054E-2</v>
      </c>
      <c r="D13" s="54">
        <v>0</v>
      </c>
      <c r="E13" s="45">
        <v>0</v>
      </c>
    </row>
    <row r="14" spans="1:5" s="51" customFormat="1" ht="18" customHeight="1" x14ac:dyDescent="0.35">
      <c r="A14" s="41">
        <v>2023</v>
      </c>
      <c r="B14" s="42">
        <v>23504071</v>
      </c>
      <c r="C14" s="54">
        <v>2.4992578812746968E-2</v>
      </c>
      <c r="D14" s="54">
        <v>0</v>
      </c>
      <c r="E14" s="67">
        <v>0</v>
      </c>
    </row>
    <row r="15" spans="1:5" s="51" customFormat="1" ht="18" customHeight="1" thickBot="1" x14ac:dyDescent="0.4">
      <c r="A15" s="46">
        <v>2024</v>
      </c>
      <c r="B15" s="47">
        <v>24050093</v>
      </c>
      <c r="C15" s="55">
        <v>2.3230954331272979E-2</v>
      </c>
      <c r="D15" s="55">
        <v>0</v>
      </c>
      <c r="E15" s="75">
        <v>0</v>
      </c>
    </row>
    <row r="16" spans="1:5" ht="18" customHeight="1" thickTop="1" x14ac:dyDescent="0.35">
      <c r="A16" s="41">
        <v>2025</v>
      </c>
      <c r="B16" s="83" t="s">
        <v>78</v>
      </c>
      <c r="C16" s="84" t="s">
        <v>78</v>
      </c>
      <c r="D16" s="84" t="s">
        <v>78</v>
      </c>
      <c r="E16" s="74" t="s">
        <v>78</v>
      </c>
    </row>
    <row r="17" spans="1:5" s="126" customFormat="1" ht="18" customHeight="1" x14ac:dyDescent="0.35">
      <c r="A17" s="41">
        <v>2026</v>
      </c>
      <c r="B17" s="42" t="s">
        <v>78</v>
      </c>
      <c r="C17" s="43" t="s">
        <v>78</v>
      </c>
      <c r="D17" s="73" t="s">
        <v>78</v>
      </c>
      <c r="E17" s="45" t="s">
        <v>78</v>
      </c>
    </row>
    <row r="18" spans="1:5" s="141" customFormat="1" ht="18" customHeight="1" x14ac:dyDescent="0.35">
      <c r="A18" s="41">
        <v>2027</v>
      </c>
      <c r="B18" s="42" t="s">
        <v>78</v>
      </c>
      <c r="C18" s="43" t="s">
        <v>78</v>
      </c>
      <c r="D18" s="44" t="s">
        <v>78</v>
      </c>
      <c r="E18" s="45" t="s">
        <v>78</v>
      </c>
    </row>
    <row r="19" spans="1:5" s="143" customFormat="1" ht="18" customHeight="1" x14ac:dyDescent="0.35">
      <c r="A19" s="41">
        <v>2028</v>
      </c>
      <c r="B19" s="42" t="s">
        <v>78</v>
      </c>
      <c r="C19" s="43" t="s">
        <v>78</v>
      </c>
      <c r="D19" s="44" t="s">
        <v>78</v>
      </c>
      <c r="E19" s="45" t="s">
        <v>78</v>
      </c>
    </row>
    <row r="20" spans="1:5" s="154" customFormat="1" ht="18" customHeight="1" x14ac:dyDescent="0.35">
      <c r="A20" s="41">
        <v>2029</v>
      </c>
      <c r="B20" s="42" t="s">
        <v>78</v>
      </c>
      <c r="C20" s="43" t="s">
        <v>78</v>
      </c>
      <c r="D20" s="44" t="s">
        <v>78</v>
      </c>
      <c r="E20" s="45" t="s">
        <v>78</v>
      </c>
    </row>
    <row r="21" spans="1:5" s="156" customFormat="1" ht="18" customHeight="1" x14ac:dyDescent="0.35">
      <c r="A21" s="41">
        <v>2030</v>
      </c>
      <c r="B21" s="42" t="s">
        <v>78</v>
      </c>
      <c r="C21" s="43" t="s">
        <v>78</v>
      </c>
      <c r="D21" s="44" t="s">
        <v>78</v>
      </c>
      <c r="E21" s="45" t="s">
        <v>78</v>
      </c>
    </row>
    <row r="22" spans="1:5" s="156" customFormat="1" ht="18" customHeight="1" x14ac:dyDescent="0.35">
      <c r="A22" s="41">
        <v>2031</v>
      </c>
      <c r="B22" s="42" t="s">
        <v>78</v>
      </c>
      <c r="C22" s="43" t="s">
        <v>78</v>
      </c>
      <c r="D22" s="44" t="s">
        <v>78</v>
      </c>
      <c r="E22" s="45" t="s">
        <v>78</v>
      </c>
    </row>
    <row r="23" spans="1:5" s="156" customFormat="1" ht="18" customHeight="1" x14ac:dyDescent="0.35">
      <c r="A23" s="41">
        <v>2032</v>
      </c>
      <c r="B23" s="42" t="s">
        <v>78</v>
      </c>
      <c r="C23" s="43" t="s">
        <v>78</v>
      </c>
      <c r="D23" s="44" t="s">
        <v>78</v>
      </c>
      <c r="E23" s="45" t="s">
        <v>78</v>
      </c>
    </row>
    <row r="24" spans="1:5" s="156" customFormat="1" ht="18" customHeight="1" x14ac:dyDescent="0.35">
      <c r="A24" s="41">
        <v>2033</v>
      </c>
      <c r="B24" s="42" t="s">
        <v>78</v>
      </c>
      <c r="C24" s="43" t="s">
        <v>78</v>
      </c>
      <c r="D24" s="44" t="s">
        <v>78</v>
      </c>
      <c r="E24" s="45" t="s">
        <v>78</v>
      </c>
    </row>
    <row r="25" spans="1:5" ht="21.75" customHeight="1" x14ac:dyDescent="0.35">
      <c r="A25" s="24" t="s">
        <v>4</v>
      </c>
      <c r="B25" s="3"/>
      <c r="C25" s="3"/>
    </row>
    <row r="26" spans="1:5" ht="21.75" customHeight="1" x14ac:dyDescent="0.35">
      <c r="A26" s="29" t="s">
        <v>248</v>
      </c>
      <c r="B26" s="3"/>
      <c r="C26" s="3"/>
    </row>
    <row r="27" spans="1:5" ht="21.75" customHeight="1" x14ac:dyDescent="0.35">
      <c r="A27" s="70" t="s">
        <v>249</v>
      </c>
      <c r="B27" s="3"/>
      <c r="C27" s="3"/>
    </row>
    <row r="28" spans="1:5" ht="21.75" customHeight="1" x14ac:dyDescent="0.35">
      <c r="A28" s="29" t="s">
        <v>190</v>
      </c>
      <c r="B28" s="18"/>
      <c r="C28" s="18"/>
    </row>
    <row r="29" spans="1:5" ht="21.75" customHeight="1" x14ac:dyDescent="0.35">
      <c r="A29" s="70"/>
      <c r="B29" s="18"/>
      <c r="C29" s="18"/>
    </row>
    <row r="30" spans="1:5" ht="21.75" customHeight="1" x14ac:dyDescent="0.35">
      <c r="A30" s="264" t="str">
        <f>Headings!F37</f>
        <v>Page 37</v>
      </c>
      <c r="B30" s="267"/>
      <c r="C30" s="267"/>
      <c r="D30" s="267"/>
      <c r="E30" s="266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30:E30"/>
    <mergeCell ref="A1:E1"/>
    <mergeCell ref="A2:E2"/>
  </mergeCells>
  <phoneticPr fontId="4"/>
  <pageMargins left="0.75" right="0.75" top="1" bottom="1" header="0.5" footer="0.5"/>
  <pageSetup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E38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90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65" t="str">
        <f>Headings!E38</f>
        <v>August 2024 Parks Lid Lift Forecast</v>
      </c>
      <c r="B1" s="266"/>
      <c r="C1" s="266"/>
      <c r="D1" s="266"/>
      <c r="E1" s="266"/>
    </row>
    <row r="2" spans="1:5" ht="21.75" customHeight="1" x14ac:dyDescent="0.35">
      <c r="A2" s="265" t="s">
        <v>84</v>
      </c>
      <c r="B2" s="266"/>
      <c r="C2" s="266"/>
      <c r="D2" s="266"/>
      <c r="E2" s="266"/>
    </row>
    <row r="4" spans="1:5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Headings!E55</f>
        <v>% Change from July 2024 Forecast</v>
      </c>
      <c r="E4" s="32" t="str">
        <f>Headings!F55</f>
        <v>$ Change from July 2024 Forecast</v>
      </c>
    </row>
    <row r="5" spans="1:5" s="51" customFormat="1" ht="18" customHeight="1" x14ac:dyDescent="0.35">
      <c r="A5" s="36">
        <v>2015</v>
      </c>
      <c r="B5" s="37">
        <v>65762804</v>
      </c>
      <c r="C5" s="80" t="s">
        <v>78</v>
      </c>
      <c r="D5" s="49">
        <v>0</v>
      </c>
      <c r="E5" s="40">
        <v>0</v>
      </c>
    </row>
    <row r="6" spans="1:5" s="51" customFormat="1" ht="18" customHeight="1" x14ac:dyDescent="0.35">
      <c r="A6" s="41">
        <v>2016</v>
      </c>
      <c r="B6" s="42">
        <v>67925490</v>
      </c>
      <c r="C6" s="44">
        <v>3.2886158564650048E-2</v>
      </c>
      <c r="D6" s="44">
        <v>0</v>
      </c>
      <c r="E6" s="45">
        <v>0</v>
      </c>
    </row>
    <row r="7" spans="1:5" s="51" customFormat="1" ht="18" customHeight="1" x14ac:dyDescent="0.35">
      <c r="A7" s="41">
        <v>2017</v>
      </c>
      <c r="B7" s="42">
        <v>70568324</v>
      </c>
      <c r="C7" s="44">
        <v>3.8907838574296694E-2</v>
      </c>
      <c r="D7" s="44">
        <v>0</v>
      </c>
      <c r="E7" s="45">
        <v>0</v>
      </c>
    </row>
    <row r="8" spans="1:5" s="51" customFormat="1" ht="18" customHeight="1" x14ac:dyDescent="0.35">
      <c r="A8" s="41">
        <v>2018</v>
      </c>
      <c r="B8" s="42">
        <v>74256788</v>
      </c>
      <c r="C8" s="44">
        <v>5.2267983578581312E-2</v>
      </c>
      <c r="D8" s="44">
        <v>0</v>
      </c>
      <c r="E8" s="45">
        <v>0</v>
      </c>
    </row>
    <row r="9" spans="1:5" s="51" customFormat="1" ht="18" customHeight="1" x14ac:dyDescent="0.35">
      <c r="A9" s="41">
        <v>2019</v>
      </c>
      <c r="B9" s="42">
        <v>78148624</v>
      </c>
      <c r="C9" s="44">
        <v>5.2410508248754262E-2</v>
      </c>
      <c r="D9" s="54">
        <v>0</v>
      </c>
      <c r="E9" s="45">
        <v>0</v>
      </c>
    </row>
    <row r="10" spans="1:5" s="51" customFormat="1" ht="18" customHeight="1" x14ac:dyDescent="0.35">
      <c r="A10" s="41">
        <v>2020</v>
      </c>
      <c r="B10" s="42">
        <v>116827149</v>
      </c>
      <c r="C10" s="44">
        <v>0.4949354578527192</v>
      </c>
      <c r="D10" s="54">
        <v>0</v>
      </c>
      <c r="E10" s="45">
        <v>0</v>
      </c>
    </row>
    <row r="11" spans="1:5" s="51" customFormat="1" ht="18" customHeight="1" x14ac:dyDescent="0.35">
      <c r="A11" s="41">
        <v>2021</v>
      </c>
      <c r="B11" s="42">
        <v>121752034</v>
      </c>
      <c r="C11" s="44">
        <v>4.2155312717594429E-2</v>
      </c>
      <c r="D11" s="54">
        <v>0</v>
      </c>
      <c r="E11" s="45">
        <v>0</v>
      </c>
    </row>
    <row r="12" spans="1:5" s="51" customFormat="1" ht="18" customHeight="1" x14ac:dyDescent="0.35">
      <c r="A12" s="41">
        <v>2022</v>
      </c>
      <c r="B12" s="42">
        <v>133027376</v>
      </c>
      <c r="C12" s="44">
        <v>9.260906474876629E-2</v>
      </c>
      <c r="D12" s="54">
        <v>0</v>
      </c>
      <c r="E12" s="45">
        <v>0</v>
      </c>
    </row>
    <row r="13" spans="1:5" s="51" customFormat="1" ht="18" customHeight="1" x14ac:dyDescent="0.35">
      <c r="A13" s="41">
        <v>2023</v>
      </c>
      <c r="B13" s="42">
        <v>149482910</v>
      </c>
      <c r="C13" s="44">
        <v>0.12370035773689159</v>
      </c>
      <c r="D13" s="54">
        <v>0</v>
      </c>
      <c r="E13" s="67">
        <v>0</v>
      </c>
    </row>
    <row r="14" spans="1:5" s="51" customFormat="1" ht="18" customHeight="1" thickBot="1" x14ac:dyDescent="0.4">
      <c r="A14" s="46">
        <v>2024</v>
      </c>
      <c r="B14" s="47">
        <v>160076366</v>
      </c>
      <c r="C14" s="53">
        <v>7.0867338614160058E-2</v>
      </c>
      <c r="D14" s="55">
        <v>0</v>
      </c>
      <c r="E14" s="75">
        <v>0</v>
      </c>
    </row>
    <row r="15" spans="1:5" ht="18" customHeight="1" thickTop="1" x14ac:dyDescent="0.35">
      <c r="A15" s="41">
        <v>2025</v>
      </c>
      <c r="B15" s="42">
        <v>169910981.52909684</v>
      </c>
      <c r="C15" s="44">
        <v>6.1437023933294643E-2</v>
      </c>
      <c r="D15" s="54">
        <v>2.6602239046180642E-4</v>
      </c>
      <c r="E15" s="45">
        <v>45188.104424506426</v>
      </c>
    </row>
    <row r="16" spans="1:5" s="126" customFormat="1" ht="18" customHeight="1" x14ac:dyDescent="0.35">
      <c r="A16" s="41">
        <v>2026</v>
      </c>
      <c r="B16" s="42" t="s">
        <v>78</v>
      </c>
      <c r="C16" s="43" t="s">
        <v>78</v>
      </c>
      <c r="D16" s="44" t="s">
        <v>78</v>
      </c>
      <c r="E16" s="45" t="s">
        <v>78</v>
      </c>
    </row>
    <row r="17" spans="1:5" s="141" customFormat="1" ht="18" customHeight="1" x14ac:dyDescent="0.35">
      <c r="A17" s="41">
        <v>2027</v>
      </c>
      <c r="B17" s="42" t="s">
        <v>78</v>
      </c>
      <c r="C17" s="43" t="s">
        <v>78</v>
      </c>
      <c r="D17" s="44" t="s">
        <v>78</v>
      </c>
      <c r="E17" s="45" t="s">
        <v>78</v>
      </c>
    </row>
    <row r="18" spans="1:5" s="143" customFormat="1" ht="18" customHeight="1" x14ac:dyDescent="0.35">
      <c r="A18" s="41">
        <v>2028</v>
      </c>
      <c r="B18" s="42" t="s">
        <v>78</v>
      </c>
      <c r="C18" s="43" t="s">
        <v>78</v>
      </c>
      <c r="D18" s="44" t="s">
        <v>78</v>
      </c>
      <c r="E18" s="45" t="s">
        <v>78</v>
      </c>
    </row>
    <row r="19" spans="1:5" s="154" customFormat="1" ht="18" customHeight="1" x14ac:dyDescent="0.35">
      <c r="A19" s="41">
        <v>2029</v>
      </c>
      <c r="B19" s="42" t="s">
        <v>78</v>
      </c>
      <c r="C19" s="43" t="s">
        <v>78</v>
      </c>
      <c r="D19" s="44" t="s">
        <v>78</v>
      </c>
      <c r="E19" s="45" t="s">
        <v>78</v>
      </c>
    </row>
    <row r="20" spans="1:5" s="156" customFormat="1" ht="18" customHeight="1" x14ac:dyDescent="0.35">
      <c r="A20" s="41">
        <v>2030</v>
      </c>
      <c r="B20" s="42" t="s">
        <v>78</v>
      </c>
      <c r="C20" s="43" t="s">
        <v>78</v>
      </c>
      <c r="D20" s="44" t="s">
        <v>78</v>
      </c>
      <c r="E20" s="45" t="s">
        <v>78</v>
      </c>
    </row>
    <row r="21" spans="1:5" s="156" customFormat="1" ht="18" customHeight="1" x14ac:dyDescent="0.35">
      <c r="A21" s="41">
        <v>2031</v>
      </c>
      <c r="B21" s="42" t="s">
        <v>78</v>
      </c>
      <c r="C21" s="43" t="s">
        <v>78</v>
      </c>
      <c r="D21" s="44" t="s">
        <v>78</v>
      </c>
      <c r="E21" s="45" t="s">
        <v>78</v>
      </c>
    </row>
    <row r="22" spans="1:5" s="156" customFormat="1" ht="18" customHeight="1" x14ac:dyDescent="0.35">
      <c r="A22" s="41">
        <v>2032</v>
      </c>
      <c r="B22" s="42" t="s">
        <v>78</v>
      </c>
      <c r="C22" s="43" t="s">
        <v>78</v>
      </c>
      <c r="D22" s="44" t="s">
        <v>78</v>
      </c>
      <c r="E22" s="45" t="s">
        <v>78</v>
      </c>
    </row>
    <row r="23" spans="1:5" s="156" customFormat="1" ht="18" customHeight="1" x14ac:dyDescent="0.35">
      <c r="A23" s="41">
        <v>2033</v>
      </c>
      <c r="B23" s="42" t="s">
        <v>78</v>
      </c>
      <c r="C23" s="43" t="s">
        <v>78</v>
      </c>
      <c r="D23" s="44" t="s">
        <v>78</v>
      </c>
      <c r="E23" s="45" t="s">
        <v>78</v>
      </c>
    </row>
    <row r="24" spans="1:5" ht="21.75" customHeight="1" x14ac:dyDescent="0.35">
      <c r="A24" s="24" t="s">
        <v>4</v>
      </c>
      <c r="B24" s="3"/>
      <c r="C24" s="3"/>
    </row>
    <row r="25" spans="1:5" ht="21.75" customHeight="1" x14ac:dyDescent="0.35">
      <c r="A25" s="29" t="s">
        <v>112</v>
      </c>
      <c r="B25" s="3"/>
      <c r="C25" s="3"/>
    </row>
    <row r="26" spans="1:5" ht="21.75" customHeight="1" x14ac:dyDescent="0.35">
      <c r="A26" s="29" t="s">
        <v>267</v>
      </c>
      <c r="B26" s="3"/>
      <c r="C26" s="3"/>
    </row>
    <row r="27" spans="1:5" ht="21.75" customHeight="1" x14ac:dyDescent="0.35">
      <c r="A27" s="29" t="s">
        <v>228</v>
      </c>
      <c r="B27" s="18"/>
      <c r="C27" s="18"/>
    </row>
    <row r="28" spans="1:5" ht="21.75" customHeight="1" x14ac:dyDescent="0.35">
      <c r="A28" s="29" t="s">
        <v>268</v>
      </c>
      <c r="B28" s="18"/>
      <c r="C28" s="18"/>
    </row>
    <row r="29" spans="1:5" ht="21.75" customHeight="1" x14ac:dyDescent="0.35">
      <c r="A29" s="29"/>
    </row>
    <row r="30" spans="1:5" ht="21.75" customHeight="1" x14ac:dyDescent="0.35">
      <c r="A30" s="264" t="str">
        <f>Headings!F38</f>
        <v>Page 38</v>
      </c>
      <c r="B30" s="267"/>
      <c r="C30" s="267"/>
      <c r="D30" s="267"/>
      <c r="E30" s="266"/>
    </row>
    <row r="32" spans="1:5" ht="21.75" customHeight="1" x14ac:dyDescent="0.35">
      <c r="B32" s="6"/>
    </row>
    <row r="33" spans="1:2" ht="21.75" customHeight="1" x14ac:dyDescent="0.35">
      <c r="B33" s="6"/>
    </row>
    <row r="34" spans="1:2" ht="21.75" customHeight="1" x14ac:dyDescent="0.35">
      <c r="A34" s="5"/>
      <c r="B34" s="6"/>
    </row>
    <row r="35" spans="1:2" ht="21.75" customHeight="1" x14ac:dyDescent="0.35">
      <c r="A35" s="5"/>
      <c r="B35" s="5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</sheetData>
  <mergeCells count="3">
    <mergeCell ref="A30:E30"/>
    <mergeCell ref="A2:E2"/>
    <mergeCell ref="A1:E1"/>
  </mergeCells>
  <phoneticPr fontId="4"/>
  <pageMargins left="0.75" right="0.75" top="1" bottom="1" header="0.5" footer="0.5"/>
  <pageSetup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I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7" ht="23.4" x14ac:dyDescent="0.35">
      <c r="A1" s="265" t="str">
        <f>Headings!E39</f>
        <v>August 2024 Veterans, Seniors, and Human Services Lid Lift Forecast</v>
      </c>
      <c r="B1" s="266"/>
      <c r="C1" s="266"/>
      <c r="D1" s="266"/>
      <c r="E1" s="266"/>
    </row>
    <row r="2" spans="1:7" ht="21.75" customHeight="1" x14ac:dyDescent="0.35">
      <c r="A2" s="265" t="s">
        <v>84</v>
      </c>
      <c r="B2" s="266"/>
      <c r="C2" s="266"/>
      <c r="D2" s="266"/>
      <c r="E2" s="266"/>
    </row>
    <row r="4" spans="1:7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Headings!E55</f>
        <v>% Change from July 2024 Forecast</v>
      </c>
      <c r="E4" s="32" t="str">
        <f>Headings!F55</f>
        <v>$ Change from July 2024 Forecast</v>
      </c>
    </row>
    <row r="5" spans="1:7" s="51" customFormat="1" ht="18" customHeight="1" x14ac:dyDescent="0.35">
      <c r="A5" s="36">
        <v>2014</v>
      </c>
      <c r="B5" s="37">
        <v>16774932</v>
      </c>
      <c r="C5" s="80" t="s">
        <v>78</v>
      </c>
      <c r="D5" s="49">
        <v>0</v>
      </c>
      <c r="E5" s="40">
        <v>0</v>
      </c>
    </row>
    <row r="6" spans="1:7" s="51" customFormat="1" ht="18" customHeight="1" x14ac:dyDescent="0.35">
      <c r="A6" s="41">
        <v>2015</v>
      </c>
      <c r="B6" s="42">
        <v>17350514</v>
      </c>
      <c r="C6" s="44">
        <v>3.431203178647757E-2</v>
      </c>
      <c r="D6" s="44">
        <v>0</v>
      </c>
      <c r="E6" s="45">
        <v>0</v>
      </c>
    </row>
    <row r="7" spans="1:7" s="51" customFormat="1" ht="18" customHeight="1" x14ac:dyDescent="0.35">
      <c r="A7" s="41">
        <v>2016</v>
      </c>
      <c r="B7" s="42">
        <v>17918894</v>
      </c>
      <c r="C7" s="44">
        <v>3.2758683690869317E-2</v>
      </c>
      <c r="D7" s="44">
        <v>0</v>
      </c>
      <c r="E7" s="45">
        <v>0</v>
      </c>
    </row>
    <row r="8" spans="1:7" s="51" customFormat="1" ht="18" customHeight="1" x14ac:dyDescent="0.35">
      <c r="A8" s="41">
        <v>2017</v>
      </c>
      <c r="B8" s="42">
        <v>18616034</v>
      </c>
      <c r="C8" s="44">
        <v>3.8905302972382039E-2</v>
      </c>
      <c r="D8" s="44">
        <v>0</v>
      </c>
      <c r="E8" s="45">
        <v>0</v>
      </c>
    </row>
    <row r="9" spans="1:7" s="51" customFormat="1" ht="18" customHeight="1" x14ac:dyDescent="0.35">
      <c r="A9" s="41">
        <v>2018</v>
      </c>
      <c r="B9" s="42">
        <v>53265713</v>
      </c>
      <c r="C9" s="44">
        <v>1.861281463065656</v>
      </c>
      <c r="D9" s="44">
        <v>0</v>
      </c>
      <c r="E9" s="45">
        <v>0</v>
      </c>
    </row>
    <row r="10" spans="1:7" s="51" customFormat="1" ht="18" customHeight="1" x14ac:dyDescent="0.35">
      <c r="A10" s="41">
        <v>2019</v>
      </c>
      <c r="B10" s="42">
        <v>56301126</v>
      </c>
      <c r="C10" s="44">
        <v>5.6986245542230973E-2</v>
      </c>
      <c r="D10" s="44">
        <v>0</v>
      </c>
      <c r="E10" s="45">
        <v>0</v>
      </c>
    </row>
    <row r="11" spans="1:7" s="51" customFormat="1" ht="18" customHeight="1" x14ac:dyDescent="0.35">
      <c r="A11" s="41">
        <v>2020</v>
      </c>
      <c r="B11" s="42">
        <v>59351012</v>
      </c>
      <c r="C11" s="44">
        <v>5.4170959209590253E-2</v>
      </c>
      <c r="D11" s="44">
        <v>0</v>
      </c>
      <c r="E11" s="45">
        <v>0</v>
      </c>
    </row>
    <row r="12" spans="1:7" s="51" customFormat="1" ht="18" customHeight="1" x14ac:dyDescent="0.35">
      <c r="A12" s="41">
        <v>2021</v>
      </c>
      <c r="B12" s="42">
        <v>62489739</v>
      </c>
      <c r="C12" s="44">
        <v>5.2884136162665518E-2</v>
      </c>
      <c r="D12" s="44">
        <v>0</v>
      </c>
      <c r="E12" s="45">
        <v>0</v>
      </c>
    </row>
    <row r="13" spans="1:7" s="51" customFormat="1" ht="18" customHeight="1" x14ac:dyDescent="0.35">
      <c r="A13" s="41">
        <v>2022</v>
      </c>
      <c r="B13" s="42">
        <v>65561587</v>
      </c>
      <c r="C13" s="44">
        <v>4.91576385044592E-2</v>
      </c>
      <c r="D13" s="44">
        <v>0</v>
      </c>
      <c r="E13" s="45">
        <v>0</v>
      </c>
    </row>
    <row r="14" spans="1:7" s="51" customFormat="1" ht="18" customHeight="1" x14ac:dyDescent="0.35">
      <c r="A14" s="41">
        <v>2023</v>
      </c>
      <c r="B14" s="42">
        <v>68708783</v>
      </c>
      <c r="C14" s="44">
        <v>4.8003657995649096E-2</v>
      </c>
      <c r="D14" s="44">
        <v>0</v>
      </c>
      <c r="E14" s="45">
        <v>0</v>
      </c>
    </row>
    <row r="15" spans="1:7" s="51" customFormat="1" ht="18" customHeight="1" thickBot="1" x14ac:dyDescent="0.4">
      <c r="A15" s="46">
        <v>2024</v>
      </c>
      <c r="B15" s="47">
        <v>82399900</v>
      </c>
      <c r="C15" s="53">
        <v>0.19926298214305449</v>
      </c>
      <c r="D15" s="53">
        <v>0</v>
      </c>
      <c r="E15" s="75">
        <v>0</v>
      </c>
    </row>
    <row r="16" spans="1:7" ht="18" customHeight="1" thickTop="1" x14ac:dyDescent="0.35">
      <c r="A16" s="41">
        <v>2025</v>
      </c>
      <c r="B16" s="42">
        <v>86293230.57512702</v>
      </c>
      <c r="C16" s="44">
        <v>4.7249214806413864E-2</v>
      </c>
      <c r="D16" s="44">
        <v>0</v>
      </c>
      <c r="E16" s="45">
        <v>0</v>
      </c>
      <c r="G16" s="156"/>
    </row>
    <row r="17" spans="1:9" s="126" customFormat="1" ht="18" customHeight="1" x14ac:dyDescent="0.35">
      <c r="A17" s="41">
        <v>2026</v>
      </c>
      <c r="B17" s="42">
        <v>90350342.736820847</v>
      </c>
      <c r="C17" s="44">
        <v>4.7015416327027992E-2</v>
      </c>
      <c r="D17" s="44">
        <v>-9.6784773334634977E-5</v>
      </c>
      <c r="E17" s="45">
        <v>-8745.3838624805212</v>
      </c>
      <c r="G17" s="156"/>
    </row>
    <row r="18" spans="1:9" s="141" customFormat="1" ht="18" customHeight="1" x14ac:dyDescent="0.35">
      <c r="A18" s="41">
        <v>2027</v>
      </c>
      <c r="B18" s="42">
        <v>94574707.805101171</v>
      </c>
      <c r="C18" s="44">
        <v>4.6755385096715951E-2</v>
      </c>
      <c r="D18" s="44">
        <v>-9.8337727102104644E-5</v>
      </c>
      <c r="E18" s="45">
        <v>-9301.1764634549618</v>
      </c>
    </row>
    <row r="19" spans="1:9" s="143" customFormat="1" ht="18" customHeight="1" x14ac:dyDescent="0.35">
      <c r="A19" s="41">
        <v>2028</v>
      </c>
      <c r="B19" s="42">
        <v>98968582.442347303</v>
      </c>
      <c r="C19" s="44">
        <v>4.6459299100357621E-2</v>
      </c>
      <c r="D19" s="44">
        <v>-3.916163981032561E-5</v>
      </c>
      <c r="E19" s="45">
        <v>-3875.9237656742334</v>
      </c>
    </row>
    <row r="20" spans="1:9" s="154" customFormat="1" ht="18" customHeight="1" x14ac:dyDescent="0.35">
      <c r="A20" s="41">
        <v>2029</v>
      </c>
      <c r="B20" s="42">
        <v>103545330.74899302</v>
      </c>
      <c r="C20" s="44">
        <v>4.6244456510345922E-2</v>
      </c>
      <c r="D20" s="44">
        <v>4.1785731591525987E-5</v>
      </c>
      <c r="E20" s="45">
        <v>4326.536610737443</v>
      </c>
    </row>
    <row r="21" spans="1:9" s="156" customFormat="1" ht="18" customHeight="1" x14ac:dyDescent="0.35">
      <c r="A21" s="41">
        <v>2030</v>
      </c>
      <c r="B21" s="83" t="s">
        <v>78</v>
      </c>
      <c r="C21" s="83" t="s">
        <v>78</v>
      </c>
      <c r="D21" s="73" t="s">
        <v>78</v>
      </c>
      <c r="E21" s="74" t="s">
        <v>78</v>
      </c>
    </row>
    <row r="22" spans="1:9" s="156" customFormat="1" ht="18" customHeight="1" x14ac:dyDescent="0.35">
      <c r="A22" s="41">
        <v>2031</v>
      </c>
      <c r="B22" s="83" t="s">
        <v>78</v>
      </c>
      <c r="C22" s="83" t="s">
        <v>78</v>
      </c>
      <c r="D22" s="73" t="s">
        <v>78</v>
      </c>
      <c r="E22" s="74" t="s">
        <v>78</v>
      </c>
    </row>
    <row r="23" spans="1:9" s="156" customFormat="1" ht="18" customHeight="1" x14ac:dyDescent="0.35">
      <c r="A23" s="41">
        <v>2032</v>
      </c>
      <c r="B23" s="83" t="s">
        <v>78</v>
      </c>
      <c r="C23" s="83" t="s">
        <v>78</v>
      </c>
      <c r="D23" s="73" t="s">
        <v>78</v>
      </c>
      <c r="E23" s="74" t="s">
        <v>78</v>
      </c>
    </row>
    <row r="24" spans="1:9" s="156" customFormat="1" ht="18" customHeight="1" x14ac:dyDescent="0.35">
      <c r="A24" s="41">
        <v>2033</v>
      </c>
      <c r="B24" s="83" t="s">
        <v>78</v>
      </c>
      <c r="C24" s="83" t="s">
        <v>78</v>
      </c>
      <c r="D24" s="73" t="s">
        <v>78</v>
      </c>
      <c r="E24" s="74" t="s">
        <v>78</v>
      </c>
    </row>
    <row r="25" spans="1:9" ht="21.75" customHeight="1" x14ac:dyDescent="0.35">
      <c r="A25" s="24" t="s">
        <v>4</v>
      </c>
      <c r="B25" s="3"/>
      <c r="C25" s="3"/>
    </row>
    <row r="26" spans="1:9" ht="21.75" customHeight="1" x14ac:dyDescent="0.35">
      <c r="A26" s="29" t="s">
        <v>112</v>
      </c>
      <c r="B26" s="3"/>
      <c r="C26" s="3"/>
      <c r="I26" s="29"/>
    </row>
    <row r="27" spans="1:9" ht="21.75" customHeight="1" x14ac:dyDescent="0.35">
      <c r="A27" s="29" t="s">
        <v>260</v>
      </c>
      <c r="B27" s="3"/>
      <c r="C27" s="3"/>
      <c r="I27" s="156"/>
    </row>
    <row r="28" spans="1:9" ht="21.75" customHeight="1" x14ac:dyDescent="0.35">
      <c r="A28" s="29" t="s">
        <v>276</v>
      </c>
      <c r="B28" s="18"/>
      <c r="C28" s="18"/>
    </row>
    <row r="29" spans="1:9" ht="21.75" customHeight="1" x14ac:dyDescent="0.35">
      <c r="A29" s="29" t="s">
        <v>277</v>
      </c>
      <c r="B29" s="18"/>
      <c r="C29" s="18"/>
    </row>
    <row r="30" spans="1:9" ht="21.75" customHeight="1" x14ac:dyDescent="0.35">
      <c r="A30" s="264" t="str">
        <f>Headings!F39</f>
        <v>Page 39</v>
      </c>
      <c r="B30" s="267"/>
      <c r="C30" s="267"/>
      <c r="D30" s="267"/>
      <c r="E30" s="266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30:E30"/>
    <mergeCell ref="A1:E1"/>
    <mergeCell ref="A2:E2"/>
  </mergeCells>
  <phoneticPr fontId="4"/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40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65" t="str">
        <f>Headings!E4</f>
        <v>August 2024 Countywide New Construction Forecast</v>
      </c>
      <c r="B1" s="266"/>
      <c r="C1" s="266"/>
      <c r="D1" s="266"/>
      <c r="E1" s="266"/>
    </row>
    <row r="2" spans="1:5" ht="21.75" customHeight="1" x14ac:dyDescent="0.35">
      <c r="A2" s="265" t="s">
        <v>84</v>
      </c>
      <c r="B2" s="266"/>
      <c r="C2" s="266"/>
      <c r="D2" s="266"/>
      <c r="E2" s="266"/>
    </row>
    <row r="4" spans="1:5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Headings!E55</f>
        <v>% Change from July 2024 Forecast</v>
      </c>
      <c r="E4" s="34" t="str">
        <f>Headings!F55</f>
        <v>$ Change from July 2024 Forecast</v>
      </c>
    </row>
    <row r="5" spans="1:5" s="51" customFormat="1" ht="18" customHeight="1" x14ac:dyDescent="0.35">
      <c r="A5" s="36">
        <v>2014</v>
      </c>
      <c r="B5" s="37">
        <v>3406198290</v>
      </c>
      <c r="C5" s="72" t="s">
        <v>78</v>
      </c>
      <c r="D5" s="49">
        <v>0</v>
      </c>
      <c r="E5" s="40">
        <v>0</v>
      </c>
    </row>
    <row r="6" spans="1:5" s="51" customFormat="1" ht="18" customHeight="1" x14ac:dyDescent="0.35">
      <c r="A6" s="41">
        <v>2015</v>
      </c>
      <c r="B6" s="42">
        <v>4994659235</v>
      </c>
      <c r="C6" s="43">
        <v>0.46634423769850453</v>
      </c>
      <c r="D6" s="44">
        <v>0</v>
      </c>
      <c r="E6" s="45">
        <v>0</v>
      </c>
    </row>
    <row r="7" spans="1:5" s="51" customFormat="1" ht="18" customHeight="1" x14ac:dyDescent="0.35">
      <c r="A7" s="41">
        <v>2016</v>
      </c>
      <c r="B7" s="42">
        <v>6111997054</v>
      </c>
      <c r="C7" s="43">
        <v>0.22370651658681173</v>
      </c>
      <c r="D7" s="44">
        <v>0</v>
      </c>
      <c r="E7" s="45">
        <v>0</v>
      </c>
    </row>
    <row r="8" spans="1:5" s="51" customFormat="1" ht="18" customHeight="1" x14ac:dyDescent="0.35">
      <c r="A8" s="41">
        <v>2017</v>
      </c>
      <c r="B8" s="42">
        <v>8438451607.000001</v>
      </c>
      <c r="C8" s="43">
        <v>0.38063738127580593</v>
      </c>
      <c r="D8" s="44">
        <v>0</v>
      </c>
      <c r="E8" s="45">
        <v>0</v>
      </c>
    </row>
    <row r="9" spans="1:5" s="51" customFormat="1" ht="18" customHeight="1" x14ac:dyDescent="0.35">
      <c r="A9" s="41">
        <v>2018</v>
      </c>
      <c r="B9" s="42">
        <v>9789738887</v>
      </c>
      <c r="C9" s="43">
        <v>0.16013450606021817</v>
      </c>
      <c r="D9" s="44">
        <v>0</v>
      </c>
      <c r="E9" s="45">
        <v>0</v>
      </c>
    </row>
    <row r="10" spans="1:5" s="51" customFormat="1" ht="18" customHeight="1" x14ac:dyDescent="0.35">
      <c r="A10" s="41">
        <v>2019</v>
      </c>
      <c r="B10" s="42">
        <v>11561210136</v>
      </c>
      <c r="C10" s="43">
        <v>0.18095183839401208</v>
      </c>
      <c r="D10" s="44">
        <v>0</v>
      </c>
      <c r="E10" s="45">
        <v>0</v>
      </c>
    </row>
    <row r="11" spans="1:5" s="51" customFormat="1" ht="18" customHeight="1" x14ac:dyDescent="0.35">
      <c r="A11" s="41">
        <v>2020</v>
      </c>
      <c r="B11" s="42">
        <v>11025221474</v>
      </c>
      <c r="C11" s="43">
        <v>-4.6360948005867098E-2</v>
      </c>
      <c r="D11" s="44">
        <v>0</v>
      </c>
      <c r="E11" s="45">
        <v>0</v>
      </c>
    </row>
    <row r="12" spans="1:5" s="51" customFormat="1" ht="18" customHeight="1" x14ac:dyDescent="0.35">
      <c r="A12" s="41">
        <v>2021</v>
      </c>
      <c r="B12" s="42">
        <v>10610155850</v>
      </c>
      <c r="C12" s="43">
        <v>-3.7646919381966182E-2</v>
      </c>
      <c r="D12" s="44">
        <v>0</v>
      </c>
      <c r="E12" s="45">
        <v>0</v>
      </c>
    </row>
    <row r="13" spans="1:5" s="51" customFormat="1" ht="18" customHeight="1" x14ac:dyDescent="0.35">
      <c r="A13" s="41">
        <v>2022</v>
      </c>
      <c r="B13" s="42">
        <v>10199660966</v>
      </c>
      <c r="C13" s="43">
        <v>-3.8688864688071423E-2</v>
      </c>
      <c r="D13" s="44">
        <v>0</v>
      </c>
      <c r="E13" s="45">
        <v>0</v>
      </c>
    </row>
    <row r="14" spans="1:5" s="51" customFormat="1" ht="18" customHeight="1" x14ac:dyDescent="0.35">
      <c r="A14" s="41">
        <v>2023</v>
      </c>
      <c r="B14" s="42">
        <v>10398469580</v>
      </c>
      <c r="C14" s="43">
        <v>1.9491688465206547E-2</v>
      </c>
      <c r="D14" s="44">
        <v>0</v>
      </c>
      <c r="E14" s="45">
        <v>0</v>
      </c>
    </row>
    <row r="15" spans="1:5" s="51" customFormat="1" ht="18" customHeight="1" thickBot="1" x14ac:dyDescent="0.4">
      <c r="A15" s="46">
        <v>2024</v>
      </c>
      <c r="B15" s="47">
        <v>11474964152</v>
      </c>
      <c r="C15" s="48">
        <v>0.10352432766360997</v>
      </c>
      <c r="D15" s="53">
        <v>0</v>
      </c>
      <c r="E15" s="75">
        <v>0</v>
      </c>
    </row>
    <row r="16" spans="1:5" s="51" customFormat="1" ht="18" customHeight="1" thickTop="1" x14ac:dyDescent="0.35">
      <c r="A16" s="41">
        <v>2025</v>
      </c>
      <c r="B16" s="42">
        <v>10093342196.130098</v>
      </c>
      <c r="C16" s="43">
        <v>-0.12040316096578785</v>
      </c>
      <c r="D16" s="44">
        <v>0</v>
      </c>
      <c r="E16" s="45">
        <v>0</v>
      </c>
    </row>
    <row r="17" spans="1:5" s="51" customFormat="1" ht="18" customHeight="1" x14ac:dyDescent="0.35">
      <c r="A17" s="41">
        <v>2026</v>
      </c>
      <c r="B17" s="42">
        <v>10446842232.386801</v>
      </c>
      <c r="C17" s="43">
        <v>3.5023090408273116E-2</v>
      </c>
      <c r="D17" s="44">
        <v>-8.3640302889894658E-3</v>
      </c>
      <c r="E17" s="45">
        <v>-88114698.866199493</v>
      </c>
    </row>
    <row r="18" spans="1:5" s="51" customFormat="1" ht="18" customHeight="1" x14ac:dyDescent="0.35">
      <c r="A18" s="41">
        <v>2027</v>
      </c>
      <c r="B18" s="42">
        <v>10820120950.4034</v>
      </c>
      <c r="C18" s="43">
        <v>3.5731248707803642E-2</v>
      </c>
      <c r="D18" s="44">
        <v>-4.5127711531419701E-3</v>
      </c>
      <c r="E18" s="45">
        <v>-49050081.491300583</v>
      </c>
    </row>
    <row r="19" spans="1:5" s="51" customFormat="1" ht="18" customHeight="1" x14ac:dyDescent="0.35">
      <c r="A19" s="41">
        <v>2028</v>
      </c>
      <c r="B19" s="42">
        <v>11036251161.584499</v>
      </c>
      <c r="C19" s="43">
        <v>1.9974842441390805E-2</v>
      </c>
      <c r="D19" s="44">
        <v>-8.0766436836418043E-3</v>
      </c>
      <c r="E19" s="45">
        <v>-89861648.753099442</v>
      </c>
    </row>
    <row r="20" spans="1:5" s="51" customFormat="1" ht="18" customHeight="1" x14ac:dyDescent="0.35">
      <c r="A20" s="41">
        <v>2029</v>
      </c>
      <c r="B20" s="42">
        <v>11309430093.125801</v>
      </c>
      <c r="C20" s="43">
        <v>2.4752873737795555E-2</v>
      </c>
      <c r="D20" s="44">
        <v>-8.6289698915413826E-3</v>
      </c>
      <c r="E20" s="45">
        <v>-98438151.610500336</v>
      </c>
    </row>
    <row r="21" spans="1:5" s="51" customFormat="1" ht="18" customHeight="1" x14ac:dyDescent="0.35">
      <c r="A21" s="41">
        <v>2030</v>
      </c>
      <c r="B21" s="42">
        <v>11556984436.3503</v>
      </c>
      <c r="C21" s="43">
        <v>2.1889196996316418E-2</v>
      </c>
      <c r="D21" s="44">
        <v>-1.0277651248423725E-2</v>
      </c>
      <c r="E21" s="45">
        <v>-120012098.00919914</v>
      </c>
    </row>
    <row r="22" spans="1:5" s="51" customFormat="1" ht="18" customHeight="1" x14ac:dyDescent="0.35">
      <c r="A22" s="41">
        <v>2031</v>
      </c>
      <c r="B22" s="42">
        <v>11843357456.9914</v>
      </c>
      <c r="C22" s="43">
        <v>2.4779216604321697E-2</v>
      </c>
      <c r="D22" s="44">
        <v>-1.1678078510560241E-2</v>
      </c>
      <c r="E22" s="45">
        <v>-139941910.83300018</v>
      </c>
    </row>
    <row r="23" spans="1:5" s="51" customFormat="1" ht="18" customHeight="1" x14ac:dyDescent="0.35">
      <c r="A23" s="41">
        <v>2032</v>
      </c>
      <c r="B23" s="42">
        <v>12141397166.5112</v>
      </c>
      <c r="C23" s="43">
        <v>2.5165136710777913E-2</v>
      </c>
      <c r="D23" s="44">
        <v>-1.3851856491323367E-2</v>
      </c>
      <c r="E23" s="45">
        <v>-170543231.52330017</v>
      </c>
    </row>
    <row r="24" spans="1:5" s="51" customFormat="1" ht="18" customHeight="1" x14ac:dyDescent="0.35">
      <c r="A24" s="41">
        <v>2033</v>
      </c>
      <c r="B24" s="42">
        <v>12453363813.671</v>
      </c>
      <c r="C24" s="43">
        <v>2.5694460273507636E-2</v>
      </c>
      <c r="D24" s="44">
        <v>-1.5029041796688514E-2</v>
      </c>
      <c r="E24" s="45">
        <v>-190017912.41280174</v>
      </c>
    </row>
    <row r="25" spans="1:5" ht="21.75" customHeight="1" x14ac:dyDescent="0.35">
      <c r="A25" s="24" t="s">
        <v>4</v>
      </c>
      <c r="B25" s="3"/>
      <c r="C25" s="3"/>
    </row>
    <row r="26" spans="1:5" ht="21.75" customHeight="1" x14ac:dyDescent="0.35">
      <c r="A26" s="29" t="s">
        <v>143</v>
      </c>
      <c r="B26" s="3"/>
      <c r="C26" s="3"/>
    </row>
    <row r="27" spans="1:5" ht="21.75" customHeight="1" x14ac:dyDescent="0.35">
      <c r="A27" s="110" t="s">
        <v>163</v>
      </c>
      <c r="B27" s="3"/>
      <c r="C27" s="3"/>
    </row>
    <row r="28" spans="1:5" ht="21.75" customHeight="1" x14ac:dyDescent="0.35">
      <c r="A28" s="108"/>
      <c r="B28" s="3"/>
      <c r="C28" s="3"/>
    </row>
    <row r="29" spans="1:5" ht="21.75" customHeight="1" x14ac:dyDescent="0.35">
      <c r="A29" s="3"/>
      <c r="B29" s="18"/>
      <c r="C29" s="18"/>
    </row>
    <row r="30" spans="1:5" ht="21.75" customHeight="1" x14ac:dyDescent="0.35">
      <c r="A30" s="264" t="str">
        <f>Headings!F4</f>
        <v>Page 4</v>
      </c>
      <c r="B30" s="267"/>
      <c r="C30" s="267"/>
      <c r="D30" s="267"/>
      <c r="E30" s="266"/>
    </row>
    <row r="34" spans="1:2" ht="21.75" customHeight="1" x14ac:dyDescent="0.35">
      <c r="B34" s="6"/>
    </row>
    <row r="35" spans="1:2" ht="21.75" customHeight="1" x14ac:dyDescent="0.35">
      <c r="B35" s="6"/>
    </row>
    <row r="36" spans="1:2" ht="21.75" customHeight="1" x14ac:dyDescent="0.35">
      <c r="A36" s="5"/>
      <c r="B36" s="6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</sheetData>
  <mergeCells count="3">
    <mergeCell ref="A30:E30"/>
    <mergeCell ref="A1:E1"/>
    <mergeCell ref="A2:E2"/>
  </mergeCells>
  <phoneticPr fontId="4"/>
  <pageMargins left="0.75" right="0.75" top="1" bottom="1" header="0.5" footer="0.5"/>
  <pageSetup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G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87" customWidth="1"/>
    <col min="2" max="2" width="20.7265625" style="87" customWidth="1"/>
    <col min="3" max="3" width="10.7265625" style="87" customWidth="1"/>
    <col min="4" max="5" width="17.7265625" style="88" customWidth="1"/>
    <col min="6" max="16384" width="10.7265625" style="88"/>
  </cols>
  <sheetData>
    <row r="1" spans="1:7" ht="23.4" x14ac:dyDescent="0.35">
      <c r="A1" s="265" t="str">
        <f>+Headings!E40</f>
        <v>August 2024 PSERN Forecast</v>
      </c>
      <c r="B1" s="266"/>
      <c r="C1" s="266"/>
      <c r="D1" s="266"/>
      <c r="E1" s="266"/>
    </row>
    <row r="2" spans="1:7" ht="21.75" customHeight="1" x14ac:dyDescent="0.35">
      <c r="A2" s="265" t="s">
        <v>84</v>
      </c>
      <c r="B2" s="266"/>
      <c r="C2" s="266"/>
      <c r="D2" s="266"/>
      <c r="E2" s="266"/>
    </row>
    <row r="3" spans="1:7" ht="21.75" customHeight="1" x14ac:dyDescent="0.35">
      <c r="A3" s="265"/>
      <c r="B3" s="266"/>
      <c r="C3" s="266"/>
      <c r="D3" s="266"/>
      <c r="E3" s="266"/>
    </row>
    <row r="4" spans="1:7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Headings!E55</f>
        <v>% Change from July 2024 Forecast</v>
      </c>
      <c r="E4" s="32" t="str">
        <f>Headings!F55</f>
        <v>$ Change from July 2024 Forecast</v>
      </c>
    </row>
    <row r="5" spans="1:7" s="51" customFormat="1" ht="18" customHeight="1" x14ac:dyDescent="0.35">
      <c r="A5" s="36">
        <v>2014</v>
      </c>
      <c r="B5" s="37" t="s">
        <v>78</v>
      </c>
      <c r="C5" s="38" t="s">
        <v>78</v>
      </c>
      <c r="D5" s="49" t="s">
        <v>78</v>
      </c>
      <c r="E5" s="40" t="s">
        <v>78</v>
      </c>
      <c r="F5" s="56"/>
      <c r="G5" s="69"/>
    </row>
    <row r="6" spans="1:7" s="51" customFormat="1" ht="18" customHeight="1" x14ac:dyDescent="0.35">
      <c r="A6" s="41">
        <v>2015</v>
      </c>
      <c r="B6" s="42" t="s">
        <v>78</v>
      </c>
      <c r="C6" s="43" t="s">
        <v>78</v>
      </c>
      <c r="D6" s="44" t="s">
        <v>78</v>
      </c>
      <c r="E6" s="45" t="s">
        <v>78</v>
      </c>
    </row>
    <row r="7" spans="1:7" s="51" customFormat="1" ht="18" customHeight="1" x14ac:dyDescent="0.35">
      <c r="A7" s="41">
        <v>2016</v>
      </c>
      <c r="B7" s="42">
        <v>29727603</v>
      </c>
      <c r="C7" s="54" t="s">
        <v>78</v>
      </c>
      <c r="D7" s="44">
        <v>0</v>
      </c>
      <c r="E7" s="45">
        <v>0</v>
      </c>
    </row>
    <row r="8" spans="1:7" s="51" customFormat="1" ht="18" customHeight="1" x14ac:dyDescent="0.35">
      <c r="A8" s="41">
        <v>2017</v>
      </c>
      <c r="B8" s="42">
        <v>30601830</v>
      </c>
      <c r="C8" s="44">
        <v>2.9407920981721958E-2</v>
      </c>
      <c r="D8" s="44">
        <v>0</v>
      </c>
      <c r="E8" s="45">
        <v>0</v>
      </c>
    </row>
    <row r="9" spans="1:7" s="51" customFormat="1" ht="18" customHeight="1" x14ac:dyDescent="0.35">
      <c r="A9" s="41">
        <v>2018</v>
      </c>
      <c r="B9" s="42">
        <v>31588828</v>
      </c>
      <c r="C9" s="44">
        <v>3.2252907750941695E-2</v>
      </c>
      <c r="D9" s="44">
        <v>0</v>
      </c>
      <c r="E9" s="45">
        <v>0</v>
      </c>
    </row>
    <row r="10" spans="1:7" s="51" customFormat="1" ht="18" customHeight="1" x14ac:dyDescent="0.35">
      <c r="A10" s="41">
        <v>2019</v>
      </c>
      <c r="B10" s="42">
        <v>32612888</v>
      </c>
      <c r="C10" s="44">
        <v>3.2418423374238614E-2</v>
      </c>
      <c r="D10" s="44">
        <v>0</v>
      </c>
      <c r="E10" s="45">
        <v>0</v>
      </c>
    </row>
    <row r="11" spans="1:7" s="51" customFormat="1" ht="18" customHeight="1" x14ac:dyDescent="0.35">
      <c r="A11" s="41">
        <v>2020</v>
      </c>
      <c r="B11" s="42">
        <v>33533496</v>
      </c>
      <c r="C11" s="44">
        <v>2.8228349479506365E-2</v>
      </c>
      <c r="D11" s="44">
        <v>0</v>
      </c>
      <c r="E11" s="45">
        <v>0</v>
      </c>
    </row>
    <row r="12" spans="1:7" s="51" customFormat="1" ht="18" customHeight="1" x14ac:dyDescent="0.35">
      <c r="A12" s="41">
        <v>2021</v>
      </c>
      <c r="B12" s="42">
        <v>34446316</v>
      </c>
      <c r="C12" s="44">
        <v>2.7221140318921755E-2</v>
      </c>
      <c r="D12" s="44">
        <v>0</v>
      </c>
      <c r="E12" s="45">
        <v>0</v>
      </c>
    </row>
    <row r="13" spans="1:7" s="51" customFormat="1" ht="18" customHeight="1" x14ac:dyDescent="0.35">
      <c r="A13" s="41">
        <v>2022</v>
      </c>
      <c r="B13" s="42">
        <v>35325956</v>
      </c>
      <c r="C13" s="44">
        <v>2.5536547943182164E-2</v>
      </c>
      <c r="D13" s="44">
        <v>0</v>
      </c>
      <c r="E13" s="45">
        <v>0</v>
      </c>
    </row>
    <row r="14" spans="1:7" s="51" customFormat="1" ht="18" customHeight="1" x14ac:dyDescent="0.35">
      <c r="A14" s="41">
        <v>2023</v>
      </c>
      <c r="B14" s="42">
        <v>36208984</v>
      </c>
      <c r="C14" s="44">
        <v>2.4996577587312885E-2</v>
      </c>
      <c r="D14" s="44">
        <v>0</v>
      </c>
      <c r="E14" s="45">
        <v>0</v>
      </c>
    </row>
    <row r="15" spans="1:7" s="51" customFormat="1" ht="18" customHeight="1" thickBot="1" x14ac:dyDescent="0.4">
      <c r="A15" s="46">
        <v>2024</v>
      </c>
      <c r="B15" s="47">
        <v>37050071</v>
      </c>
      <c r="C15" s="53">
        <v>2.322868269377576E-2</v>
      </c>
      <c r="D15" s="53">
        <v>0</v>
      </c>
      <c r="E15" s="75">
        <v>0</v>
      </c>
    </row>
    <row r="16" spans="1:7" ht="18" customHeight="1" thickTop="1" x14ac:dyDescent="0.35">
      <c r="A16" s="41">
        <v>2025</v>
      </c>
      <c r="B16" s="83" t="s">
        <v>78</v>
      </c>
      <c r="C16" s="73" t="s">
        <v>78</v>
      </c>
      <c r="D16" s="73" t="s">
        <v>78</v>
      </c>
      <c r="E16" s="74" t="s">
        <v>78</v>
      </c>
    </row>
    <row r="17" spans="1:5" s="126" customFormat="1" ht="18" customHeight="1" x14ac:dyDescent="0.35">
      <c r="A17" s="41">
        <v>2026</v>
      </c>
      <c r="B17" s="83" t="s">
        <v>78</v>
      </c>
      <c r="C17" s="73" t="s">
        <v>78</v>
      </c>
      <c r="D17" s="73" t="s">
        <v>78</v>
      </c>
      <c r="E17" s="74" t="s">
        <v>78</v>
      </c>
    </row>
    <row r="18" spans="1:5" s="141" customFormat="1" ht="18" customHeight="1" x14ac:dyDescent="0.35">
      <c r="A18" s="41">
        <v>2027</v>
      </c>
      <c r="B18" s="83" t="s">
        <v>78</v>
      </c>
      <c r="C18" s="73" t="s">
        <v>78</v>
      </c>
      <c r="D18" s="73" t="s">
        <v>78</v>
      </c>
      <c r="E18" s="74" t="s">
        <v>78</v>
      </c>
    </row>
    <row r="19" spans="1:5" s="143" customFormat="1" ht="18" customHeight="1" x14ac:dyDescent="0.35">
      <c r="A19" s="41">
        <v>2028</v>
      </c>
      <c r="B19" s="83" t="s">
        <v>78</v>
      </c>
      <c r="C19" s="73" t="s">
        <v>78</v>
      </c>
      <c r="D19" s="73" t="s">
        <v>78</v>
      </c>
      <c r="E19" s="74" t="s">
        <v>78</v>
      </c>
    </row>
    <row r="20" spans="1:5" s="154" customFormat="1" ht="18" customHeight="1" x14ac:dyDescent="0.35">
      <c r="A20" s="41">
        <v>2029</v>
      </c>
      <c r="B20" s="83" t="s">
        <v>78</v>
      </c>
      <c r="C20" s="73" t="s">
        <v>78</v>
      </c>
      <c r="D20" s="73" t="s">
        <v>78</v>
      </c>
      <c r="E20" s="74" t="s">
        <v>78</v>
      </c>
    </row>
    <row r="21" spans="1:5" s="156" customFormat="1" ht="18" customHeight="1" x14ac:dyDescent="0.35">
      <c r="A21" s="41">
        <v>2030</v>
      </c>
      <c r="B21" s="83" t="s">
        <v>78</v>
      </c>
      <c r="C21" s="73" t="s">
        <v>78</v>
      </c>
      <c r="D21" s="73" t="s">
        <v>78</v>
      </c>
      <c r="E21" s="74" t="s">
        <v>78</v>
      </c>
    </row>
    <row r="22" spans="1:5" s="156" customFormat="1" ht="18" customHeight="1" x14ac:dyDescent="0.35">
      <c r="A22" s="41">
        <v>2031</v>
      </c>
      <c r="B22" s="83" t="s">
        <v>78</v>
      </c>
      <c r="C22" s="73" t="s">
        <v>78</v>
      </c>
      <c r="D22" s="73" t="s">
        <v>78</v>
      </c>
      <c r="E22" s="74" t="s">
        <v>78</v>
      </c>
    </row>
    <row r="23" spans="1:5" s="156" customFormat="1" ht="18" customHeight="1" x14ac:dyDescent="0.35">
      <c r="A23" s="41">
        <v>2032</v>
      </c>
      <c r="B23" s="83" t="s">
        <v>78</v>
      </c>
      <c r="C23" s="73" t="s">
        <v>78</v>
      </c>
      <c r="D23" s="73" t="s">
        <v>78</v>
      </c>
      <c r="E23" s="74" t="s">
        <v>78</v>
      </c>
    </row>
    <row r="24" spans="1:5" s="156" customFormat="1" ht="18" customHeight="1" x14ac:dyDescent="0.35">
      <c r="A24" s="41">
        <v>2033</v>
      </c>
      <c r="B24" s="83" t="s">
        <v>78</v>
      </c>
      <c r="C24" s="73" t="s">
        <v>78</v>
      </c>
      <c r="D24" s="73" t="s">
        <v>78</v>
      </c>
      <c r="E24" s="74" t="s">
        <v>78</v>
      </c>
    </row>
    <row r="25" spans="1:5" ht="21.75" customHeight="1" x14ac:dyDescent="0.35">
      <c r="A25" s="24" t="s">
        <v>4</v>
      </c>
      <c r="B25" s="3"/>
      <c r="C25" s="3"/>
    </row>
    <row r="26" spans="1:5" ht="21.75" customHeight="1" x14ac:dyDescent="0.35">
      <c r="A26" s="29" t="s">
        <v>248</v>
      </c>
      <c r="B26" s="3"/>
      <c r="C26" s="3"/>
    </row>
    <row r="27" spans="1:5" ht="21.75" customHeight="1" x14ac:dyDescent="0.35">
      <c r="A27" s="70" t="s">
        <v>249</v>
      </c>
      <c r="B27" s="3"/>
      <c r="C27" s="3"/>
    </row>
    <row r="28" spans="1:5" ht="21.75" customHeight="1" x14ac:dyDescent="0.35">
      <c r="A28" s="29" t="s">
        <v>170</v>
      </c>
      <c r="B28" s="88"/>
      <c r="C28" s="88"/>
    </row>
    <row r="29" spans="1:5" ht="21.75" customHeight="1" x14ac:dyDescent="0.35">
      <c r="A29" s="29" t="s">
        <v>152</v>
      </c>
      <c r="B29" s="88"/>
      <c r="C29" s="88"/>
    </row>
    <row r="30" spans="1:5" ht="21.75" customHeight="1" x14ac:dyDescent="0.35">
      <c r="A30" s="264" t="str">
        <f>+Headings!F40</f>
        <v>Page 40</v>
      </c>
      <c r="B30" s="267"/>
      <c r="C30" s="267"/>
      <c r="D30" s="267"/>
      <c r="E30" s="266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4">
    <mergeCell ref="A1:E1"/>
    <mergeCell ref="A2:E2"/>
    <mergeCell ref="A30:E30"/>
    <mergeCell ref="A3:E3"/>
  </mergeCells>
  <pageMargins left="0.75" right="0.75" top="1" bottom="1" header="0.5" footer="0.5"/>
  <pageSetup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I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87" customWidth="1"/>
    <col min="2" max="2" width="20.7265625" style="87" customWidth="1"/>
    <col min="3" max="3" width="10.7265625" style="87" customWidth="1"/>
    <col min="4" max="5" width="17.7265625" style="88" customWidth="1"/>
    <col min="6" max="16384" width="10.7265625" style="88"/>
  </cols>
  <sheetData>
    <row r="1" spans="1:7" ht="23.4" x14ac:dyDescent="0.35">
      <c r="A1" s="265" t="str">
        <f>Headings!E41</f>
        <v>August 2024 Best Start For Kids Forecast</v>
      </c>
      <c r="B1" s="266"/>
      <c r="C1" s="266"/>
      <c r="D1" s="266"/>
      <c r="E1" s="266"/>
    </row>
    <row r="2" spans="1:7" ht="21.75" customHeight="1" x14ac:dyDescent="0.35">
      <c r="A2" s="265" t="s">
        <v>84</v>
      </c>
      <c r="B2" s="266"/>
      <c r="C2" s="266"/>
      <c r="D2" s="266"/>
      <c r="E2" s="266"/>
    </row>
    <row r="4" spans="1:7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Headings!E55</f>
        <v>% Change from July 2024 Forecast</v>
      </c>
      <c r="E4" s="32" t="str">
        <f>Headings!F55</f>
        <v>$ Change from July 2024 Forecast</v>
      </c>
    </row>
    <row r="5" spans="1:7" s="51" customFormat="1" ht="18" customHeight="1" x14ac:dyDescent="0.35">
      <c r="A5" s="36">
        <v>2014</v>
      </c>
      <c r="B5" s="102" t="s">
        <v>78</v>
      </c>
      <c r="C5" s="80" t="s">
        <v>78</v>
      </c>
      <c r="D5" s="80" t="s">
        <v>78</v>
      </c>
      <c r="E5" s="99" t="s">
        <v>78</v>
      </c>
      <c r="F5" s="56"/>
      <c r="G5" s="69"/>
    </row>
    <row r="6" spans="1:7" s="51" customFormat="1" ht="18" customHeight="1" x14ac:dyDescent="0.35">
      <c r="A6" s="41">
        <v>2015</v>
      </c>
      <c r="B6" s="83" t="s">
        <v>78</v>
      </c>
      <c r="C6" s="73" t="s">
        <v>78</v>
      </c>
      <c r="D6" s="73" t="s">
        <v>78</v>
      </c>
      <c r="E6" s="74" t="s">
        <v>78</v>
      </c>
    </row>
    <row r="7" spans="1:7" s="51" customFormat="1" ht="18" customHeight="1" x14ac:dyDescent="0.35">
      <c r="A7" s="41">
        <v>2016</v>
      </c>
      <c r="B7" s="42">
        <v>59455206</v>
      </c>
      <c r="C7" s="73" t="s">
        <v>78</v>
      </c>
      <c r="D7" s="73" t="s">
        <v>78</v>
      </c>
      <c r="E7" s="74" t="s">
        <v>78</v>
      </c>
    </row>
    <row r="8" spans="1:7" s="51" customFormat="1" ht="18" customHeight="1" x14ac:dyDescent="0.35">
      <c r="A8" s="41">
        <v>2017</v>
      </c>
      <c r="B8" s="42">
        <v>62379867</v>
      </c>
      <c r="C8" s="44">
        <v>4.9190999355043896E-2</v>
      </c>
      <c r="D8" s="44">
        <v>0</v>
      </c>
      <c r="E8" s="45">
        <v>0</v>
      </c>
    </row>
    <row r="9" spans="1:7" s="51" customFormat="1" ht="18" customHeight="1" x14ac:dyDescent="0.35">
      <c r="A9" s="41">
        <v>2018</v>
      </c>
      <c r="B9" s="42">
        <v>65652750</v>
      </c>
      <c r="C9" s="44">
        <v>5.2466976244114116E-2</v>
      </c>
      <c r="D9" s="44">
        <v>0</v>
      </c>
      <c r="E9" s="45">
        <v>0</v>
      </c>
    </row>
    <row r="10" spans="1:7" s="51" customFormat="1" ht="18" customHeight="1" x14ac:dyDescent="0.35">
      <c r="A10" s="41">
        <v>2019</v>
      </c>
      <c r="B10" s="42">
        <v>69094328</v>
      </c>
      <c r="C10" s="44">
        <v>5.2420926770013532E-2</v>
      </c>
      <c r="D10" s="44">
        <v>0</v>
      </c>
      <c r="E10" s="45">
        <v>0</v>
      </c>
    </row>
    <row r="11" spans="1:7" s="51" customFormat="1" ht="18" customHeight="1" x14ac:dyDescent="0.35">
      <c r="A11" s="41">
        <v>2020</v>
      </c>
      <c r="B11" s="67">
        <v>72426449</v>
      </c>
      <c r="C11" s="54">
        <v>4.8225680695526796E-2</v>
      </c>
      <c r="D11" s="54">
        <v>0</v>
      </c>
      <c r="E11" s="45">
        <v>0</v>
      </c>
    </row>
    <row r="12" spans="1:7" s="51" customFormat="1" ht="18" customHeight="1" x14ac:dyDescent="0.35">
      <c r="A12" s="41">
        <v>2021</v>
      </c>
      <c r="B12" s="67">
        <v>75846946</v>
      </c>
      <c r="C12" s="54">
        <v>4.7227180777563715E-2</v>
      </c>
      <c r="D12" s="54">
        <v>0</v>
      </c>
      <c r="E12" s="45">
        <v>0</v>
      </c>
    </row>
    <row r="13" spans="1:7" s="51" customFormat="1" ht="18" customHeight="1" x14ac:dyDescent="0.35">
      <c r="A13" s="41">
        <v>2022</v>
      </c>
      <c r="B13" s="142">
        <v>135972848</v>
      </c>
      <c r="C13" s="54">
        <v>0.79272673681548111</v>
      </c>
      <c r="D13" s="54">
        <v>0</v>
      </c>
      <c r="E13" s="45">
        <v>0</v>
      </c>
    </row>
    <row r="14" spans="1:7" s="51" customFormat="1" ht="18" customHeight="1" x14ac:dyDescent="0.35">
      <c r="A14" s="41">
        <v>2023</v>
      </c>
      <c r="B14" s="142">
        <v>142101639</v>
      </c>
      <c r="C14" s="54">
        <v>4.5073638525244375E-2</v>
      </c>
      <c r="D14" s="54">
        <v>0</v>
      </c>
      <c r="E14" s="67">
        <v>0</v>
      </c>
    </row>
    <row r="15" spans="1:7" s="51" customFormat="1" ht="18" customHeight="1" thickBot="1" x14ac:dyDescent="0.4">
      <c r="A15" s="46">
        <v>2024</v>
      </c>
      <c r="B15" s="176">
        <v>148254358</v>
      </c>
      <c r="C15" s="55">
        <v>4.3298015725209194E-2</v>
      </c>
      <c r="D15" s="55">
        <v>0</v>
      </c>
      <c r="E15" s="75">
        <v>0</v>
      </c>
    </row>
    <row r="16" spans="1:7" ht="18" customHeight="1" thickTop="1" x14ac:dyDescent="0.35">
      <c r="A16" s="41">
        <v>2025</v>
      </c>
      <c r="B16" s="142">
        <v>154518028.35478228</v>
      </c>
      <c r="C16" s="54">
        <v>4.2249485541479226E-2</v>
      </c>
      <c r="D16" s="54">
        <v>0</v>
      </c>
      <c r="E16" s="45">
        <v>0</v>
      </c>
    </row>
    <row r="17" spans="1:9" s="126" customFormat="1" ht="18" customHeight="1" x14ac:dyDescent="0.35">
      <c r="A17" s="41">
        <v>2026</v>
      </c>
      <c r="B17" s="142">
        <v>161000779.84895641</v>
      </c>
      <c r="C17" s="54">
        <v>4.195466097515399E-2</v>
      </c>
      <c r="D17" s="54">
        <v>-9.6763093051177584E-5</v>
      </c>
      <c r="E17" s="45">
        <v>-15580.441053509712</v>
      </c>
    </row>
    <row r="18" spans="1:9" s="141" customFormat="1" ht="18" customHeight="1" x14ac:dyDescent="0.35">
      <c r="A18" s="41">
        <v>2027</v>
      </c>
      <c r="B18" s="142">
        <v>167713828.8934238</v>
      </c>
      <c r="C18" s="54">
        <v>4.1695754832773213E-2</v>
      </c>
      <c r="D18" s="54">
        <v>-9.8615733265305927E-5</v>
      </c>
      <c r="E18" s="45">
        <v>-16540.853403449059</v>
      </c>
    </row>
    <row r="19" spans="1:9" s="143" customFormat="1" ht="18" customHeight="1" x14ac:dyDescent="0.35">
      <c r="A19" s="41">
        <v>2028</v>
      </c>
      <c r="B19" s="142" t="s">
        <v>78</v>
      </c>
      <c r="C19" s="84" t="s">
        <v>78</v>
      </c>
      <c r="D19" s="84" t="s">
        <v>78</v>
      </c>
      <c r="E19" s="74" t="s">
        <v>78</v>
      </c>
    </row>
    <row r="20" spans="1:9" s="154" customFormat="1" ht="18" customHeight="1" x14ac:dyDescent="0.35">
      <c r="A20" s="41">
        <v>2029</v>
      </c>
      <c r="B20" s="142" t="s">
        <v>78</v>
      </c>
      <c r="C20" s="84" t="s">
        <v>78</v>
      </c>
      <c r="D20" s="84" t="s">
        <v>78</v>
      </c>
      <c r="E20" s="74" t="s">
        <v>78</v>
      </c>
    </row>
    <row r="21" spans="1:9" s="156" customFormat="1" ht="18" customHeight="1" x14ac:dyDescent="0.35">
      <c r="A21" s="41">
        <v>2030</v>
      </c>
      <c r="B21" s="142" t="s">
        <v>78</v>
      </c>
      <c r="C21" s="84" t="s">
        <v>78</v>
      </c>
      <c r="D21" s="84" t="s">
        <v>78</v>
      </c>
      <c r="E21" s="74" t="s">
        <v>78</v>
      </c>
    </row>
    <row r="22" spans="1:9" s="156" customFormat="1" ht="18" customHeight="1" x14ac:dyDescent="0.35">
      <c r="A22" s="41">
        <v>2031</v>
      </c>
      <c r="B22" s="142" t="s">
        <v>78</v>
      </c>
      <c r="C22" s="84" t="s">
        <v>78</v>
      </c>
      <c r="D22" s="84" t="s">
        <v>78</v>
      </c>
      <c r="E22" s="74" t="s">
        <v>78</v>
      </c>
    </row>
    <row r="23" spans="1:9" s="156" customFormat="1" ht="18" customHeight="1" x14ac:dyDescent="0.35">
      <c r="A23" s="41">
        <v>2032</v>
      </c>
      <c r="B23" s="142" t="s">
        <v>78</v>
      </c>
      <c r="C23" s="84" t="s">
        <v>78</v>
      </c>
      <c r="D23" s="84" t="s">
        <v>78</v>
      </c>
      <c r="E23" s="74" t="s">
        <v>78</v>
      </c>
    </row>
    <row r="24" spans="1:9" s="156" customFormat="1" ht="18" customHeight="1" x14ac:dyDescent="0.35">
      <c r="A24" s="41">
        <v>2033</v>
      </c>
      <c r="B24" s="142" t="s">
        <v>78</v>
      </c>
      <c r="C24" s="84" t="s">
        <v>78</v>
      </c>
      <c r="D24" s="84" t="s">
        <v>78</v>
      </c>
      <c r="E24" s="74" t="s">
        <v>78</v>
      </c>
    </row>
    <row r="25" spans="1:9" ht="21.75" customHeight="1" x14ac:dyDescent="0.35">
      <c r="A25" s="24" t="s">
        <v>4</v>
      </c>
      <c r="B25" s="3"/>
      <c r="C25" s="3"/>
    </row>
    <row r="26" spans="1:9" ht="21.75" customHeight="1" x14ac:dyDescent="0.35">
      <c r="A26" s="29" t="s">
        <v>278</v>
      </c>
      <c r="B26" s="3"/>
      <c r="C26" s="3"/>
    </row>
    <row r="27" spans="1:9" ht="21.75" customHeight="1" x14ac:dyDescent="0.35">
      <c r="A27" s="70" t="s">
        <v>279</v>
      </c>
      <c r="B27" s="3"/>
      <c r="C27" s="3"/>
      <c r="I27" s="174"/>
    </row>
    <row r="28" spans="1:9" ht="21.75" customHeight="1" x14ac:dyDescent="0.35">
      <c r="A28" s="29" t="s">
        <v>269</v>
      </c>
      <c r="B28" s="88"/>
      <c r="C28" s="88"/>
    </row>
    <row r="29" spans="1:9" ht="21.75" customHeight="1" x14ac:dyDescent="0.35">
      <c r="A29" s="70" t="s">
        <v>271</v>
      </c>
      <c r="B29" s="88"/>
      <c r="C29" s="88"/>
    </row>
    <row r="30" spans="1:9" ht="21.75" customHeight="1" x14ac:dyDescent="0.35">
      <c r="A30" s="264" t="str">
        <f>Headings!F41</f>
        <v>Page 41</v>
      </c>
      <c r="B30" s="267"/>
      <c r="C30" s="267"/>
      <c r="D30" s="267"/>
      <c r="E30" s="266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1:E1"/>
    <mergeCell ref="A2:E2"/>
    <mergeCell ref="A30:E30"/>
  </mergeCells>
  <pageMargins left="0.75" right="0.75" top="1" bottom="1" header="0.5" footer="0.5"/>
  <pageSetup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4390C-3D16-41E3-8A63-DBFC5845DE7B}">
  <sheetPr>
    <pageSetUpPr fitToPage="1"/>
  </sheetPr>
  <dimension ref="A1:E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184" customWidth="1"/>
    <col min="2" max="2" width="20.7265625" style="184" customWidth="1"/>
    <col min="3" max="3" width="10.7265625" style="184" customWidth="1"/>
    <col min="4" max="5" width="17.7265625" style="156" customWidth="1"/>
    <col min="6" max="16384" width="10.7265625" style="156"/>
  </cols>
  <sheetData>
    <row r="1" spans="1:5" ht="23.4" x14ac:dyDescent="0.35">
      <c r="A1" s="265" t="str">
        <f>Headings!E42</f>
        <v>August 2024 Crisis Care Centers Levy Forecast</v>
      </c>
      <c r="B1" s="266"/>
      <c r="C1" s="266"/>
      <c r="D1" s="266"/>
      <c r="E1" s="266"/>
    </row>
    <row r="2" spans="1:5" ht="21.75" customHeight="1" x14ac:dyDescent="0.35">
      <c r="A2" s="265" t="s">
        <v>84</v>
      </c>
      <c r="B2" s="266"/>
      <c r="C2" s="266"/>
      <c r="D2" s="266"/>
      <c r="E2" s="266"/>
    </row>
    <row r="4" spans="1:5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Headings!E55</f>
        <v>% Change from July 2024 Forecast</v>
      </c>
      <c r="E4" s="32" t="str">
        <f>Headings!F55</f>
        <v>$ Change from July 2024 Forecast</v>
      </c>
    </row>
    <row r="5" spans="1:5" s="51" customFormat="1" ht="18" customHeight="1" x14ac:dyDescent="0.35">
      <c r="A5" s="36">
        <v>2015</v>
      </c>
      <c r="B5" s="102" t="s">
        <v>78</v>
      </c>
      <c r="C5" s="80" t="s">
        <v>78</v>
      </c>
      <c r="D5" s="80" t="s">
        <v>78</v>
      </c>
      <c r="E5" s="99" t="s">
        <v>78</v>
      </c>
    </row>
    <row r="6" spans="1:5" s="51" customFormat="1" ht="18" customHeight="1" x14ac:dyDescent="0.35">
      <c r="A6" s="41">
        <v>2016</v>
      </c>
      <c r="B6" s="83" t="s">
        <v>78</v>
      </c>
      <c r="C6" s="73" t="s">
        <v>78</v>
      </c>
      <c r="D6" s="73" t="s">
        <v>78</v>
      </c>
      <c r="E6" s="74" t="s">
        <v>78</v>
      </c>
    </row>
    <row r="7" spans="1:5" s="51" customFormat="1" ht="18" customHeight="1" x14ac:dyDescent="0.35">
      <c r="A7" s="41">
        <v>2017</v>
      </c>
      <c r="B7" s="83" t="s">
        <v>78</v>
      </c>
      <c r="C7" s="73" t="s">
        <v>78</v>
      </c>
      <c r="D7" s="73" t="s">
        <v>78</v>
      </c>
      <c r="E7" s="74" t="s">
        <v>78</v>
      </c>
    </row>
    <row r="8" spans="1:5" s="51" customFormat="1" ht="18" customHeight="1" x14ac:dyDescent="0.35">
      <c r="A8" s="41">
        <v>2018</v>
      </c>
      <c r="B8" s="83" t="s">
        <v>78</v>
      </c>
      <c r="C8" s="73" t="s">
        <v>78</v>
      </c>
      <c r="D8" s="73" t="s">
        <v>78</v>
      </c>
      <c r="E8" s="74" t="s">
        <v>78</v>
      </c>
    </row>
    <row r="9" spans="1:5" s="51" customFormat="1" ht="18" customHeight="1" x14ac:dyDescent="0.35">
      <c r="A9" s="41">
        <v>2019</v>
      </c>
      <c r="B9" s="83" t="s">
        <v>78</v>
      </c>
      <c r="C9" s="73" t="s">
        <v>78</v>
      </c>
      <c r="D9" s="73" t="s">
        <v>78</v>
      </c>
      <c r="E9" s="74" t="s">
        <v>78</v>
      </c>
    </row>
    <row r="10" spans="1:5" s="51" customFormat="1" ht="18" customHeight="1" x14ac:dyDescent="0.35">
      <c r="A10" s="41">
        <v>2020</v>
      </c>
      <c r="B10" s="83" t="s">
        <v>78</v>
      </c>
      <c r="C10" s="73" t="s">
        <v>78</v>
      </c>
      <c r="D10" s="73" t="s">
        <v>78</v>
      </c>
      <c r="E10" s="74" t="s">
        <v>78</v>
      </c>
    </row>
    <row r="11" spans="1:5" s="51" customFormat="1" ht="18" customHeight="1" x14ac:dyDescent="0.35">
      <c r="A11" s="41">
        <v>2021</v>
      </c>
      <c r="B11" s="83" t="s">
        <v>78</v>
      </c>
      <c r="C11" s="73" t="s">
        <v>78</v>
      </c>
      <c r="D11" s="73" t="s">
        <v>78</v>
      </c>
      <c r="E11" s="74" t="s">
        <v>78</v>
      </c>
    </row>
    <row r="12" spans="1:5" s="51" customFormat="1" ht="18" customHeight="1" x14ac:dyDescent="0.35">
      <c r="A12" s="41">
        <v>2022</v>
      </c>
      <c r="B12" s="83" t="s">
        <v>78</v>
      </c>
      <c r="C12" s="73" t="s">
        <v>78</v>
      </c>
      <c r="D12" s="73" t="s">
        <v>78</v>
      </c>
      <c r="E12" s="74" t="s">
        <v>78</v>
      </c>
    </row>
    <row r="13" spans="1:5" s="51" customFormat="1" ht="18" customHeight="1" x14ac:dyDescent="0.35">
      <c r="A13" s="41">
        <v>2023</v>
      </c>
      <c r="B13" s="83" t="s">
        <v>78</v>
      </c>
      <c r="C13" s="73" t="s">
        <v>78</v>
      </c>
      <c r="D13" s="73" t="s">
        <v>78</v>
      </c>
      <c r="E13" s="74" t="s">
        <v>78</v>
      </c>
    </row>
    <row r="14" spans="1:5" s="51" customFormat="1" ht="18" customHeight="1" thickBot="1" x14ac:dyDescent="0.4">
      <c r="A14" s="46">
        <v>2024</v>
      </c>
      <c r="B14" s="176">
        <v>119479855</v>
      </c>
      <c r="C14" s="214" t="s">
        <v>78</v>
      </c>
      <c r="D14" s="55">
        <v>0</v>
      </c>
      <c r="E14" s="75">
        <v>0</v>
      </c>
    </row>
    <row r="15" spans="1:5" ht="18" customHeight="1" thickTop="1" x14ac:dyDescent="0.35">
      <c r="A15" s="41">
        <v>2025</v>
      </c>
      <c r="B15" s="142">
        <v>122138187.96399467</v>
      </c>
      <c r="C15" s="54">
        <v>2.2249214848768073E-2</v>
      </c>
      <c r="D15" s="54">
        <v>0</v>
      </c>
      <c r="E15" s="45">
        <v>0</v>
      </c>
    </row>
    <row r="16" spans="1:5" ht="18" customHeight="1" x14ac:dyDescent="0.35">
      <c r="A16" s="41">
        <v>2026</v>
      </c>
      <c r="B16" s="142">
        <v>124827142.24044032</v>
      </c>
      <c r="C16" s="54">
        <v>2.2015671930865288E-2</v>
      </c>
      <c r="D16" s="54">
        <v>-9.9154120729472162E-5</v>
      </c>
      <c r="E16" s="45">
        <v>-12378.352896720171</v>
      </c>
    </row>
    <row r="17" spans="1:5" ht="18" customHeight="1" x14ac:dyDescent="0.35">
      <c r="A17" s="41">
        <v>2027</v>
      </c>
      <c r="B17" s="142">
        <v>127542838.46613844</v>
      </c>
      <c r="C17" s="54">
        <v>2.1755654875661445E-2</v>
      </c>
      <c r="D17" s="54">
        <v>-1.0074179689278928E-4</v>
      </c>
      <c r="E17" s="45">
        <v>-12850.189279049635</v>
      </c>
    </row>
    <row r="18" spans="1:5" ht="18" customHeight="1" x14ac:dyDescent="0.35">
      <c r="A18" s="41">
        <v>2028</v>
      </c>
      <c r="B18" s="142">
        <v>130279797.59212847</v>
      </c>
      <c r="C18" s="54">
        <v>2.1459136074634788E-2</v>
      </c>
      <c r="D18" s="54">
        <v>-4.0657841805291639E-5</v>
      </c>
      <c r="E18" s="45">
        <v>-5297.1107700169086</v>
      </c>
    </row>
    <row r="19" spans="1:5" ht="18" customHeight="1" x14ac:dyDescent="0.35">
      <c r="A19" s="41">
        <v>2029</v>
      </c>
      <c r="B19" s="142">
        <v>133047506.04801235</v>
      </c>
      <c r="C19" s="54">
        <v>2.1244341080025597E-2</v>
      </c>
      <c r="D19" s="54">
        <v>4.2299389924949082E-5</v>
      </c>
      <c r="E19" s="45">
        <v>5627.5902932435274</v>
      </c>
    </row>
    <row r="20" spans="1:5" ht="18" customHeight="1" x14ac:dyDescent="0.35">
      <c r="A20" s="41">
        <v>2030</v>
      </c>
      <c r="B20" s="142">
        <v>135841557.61751187</v>
      </c>
      <c r="C20" s="54">
        <v>2.1000405437823444E-2</v>
      </c>
      <c r="D20" s="54">
        <v>8.9853536075379381E-5</v>
      </c>
      <c r="E20" s="45">
        <v>12204.747658193111</v>
      </c>
    </row>
    <row r="21" spans="1:5" ht="18" customHeight="1" x14ac:dyDescent="0.35">
      <c r="A21" s="41">
        <v>2031</v>
      </c>
      <c r="B21" s="142">
        <v>138661680.37102887</v>
      </c>
      <c r="C21" s="54">
        <v>2.0760382926833021E-2</v>
      </c>
      <c r="D21" s="54">
        <v>8.7928795669656168E-5</v>
      </c>
      <c r="E21" s="45">
        <v>12191.28259575367</v>
      </c>
    </row>
    <row r="22" spans="1:5" ht="18" customHeight="1" x14ac:dyDescent="0.35">
      <c r="A22" s="41">
        <v>2032</v>
      </c>
      <c r="B22" s="142">
        <v>141511699.77521876</v>
      </c>
      <c r="C22" s="54">
        <v>2.0553763639412415E-2</v>
      </c>
      <c r="D22" s="54">
        <v>-2.5633038810424225E-6</v>
      </c>
      <c r="E22" s="45">
        <v>-362.73841905593872</v>
      </c>
    </row>
    <row r="23" spans="1:5" ht="18" customHeight="1" x14ac:dyDescent="0.35">
      <c r="A23" s="41">
        <v>2033</v>
      </c>
      <c r="B23" s="142" t="s">
        <v>78</v>
      </c>
      <c r="C23" s="84" t="s">
        <v>78</v>
      </c>
      <c r="D23" s="84" t="s">
        <v>78</v>
      </c>
      <c r="E23" s="74" t="s">
        <v>78</v>
      </c>
    </row>
    <row r="24" spans="1:5" ht="18.600000000000001" customHeight="1" x14ac:dyDescent="0.35">
      <c r="A24" s="24" t="s">
        <v>4</v>
      </c>
      <c r="B24" s="3"/>
      <c r="C24" s="3"/>
    </row>
    <row r="25" spans="1:5" ht="21.75" customHeight="1" x14ac:dyDescent="0.35">
      <c r="A25" s="29" t="s">
        <v>270</v>
      </c>
      <c r="B25" s="3"/>
      <c r="C25" s="3"/>
    </row>
    <row r="26" spans="1:5" ht="21.75" customHeight="1" x14ac:dyDescent="0.35">
      <c r="A26" s="29" t="s">
        <v>264</v>
      </c>
      <c r="B26" s="3"/>
      <c r="C26" s="3"/>
    </row>
    <row r="27" spans="1:5" ht="21.75" customHeight="1" x14ac:dyDescent="0.35">
      <c r="A27" s="29" t="s">
        <v>272</v>
      </c>
      <c r="B27" s="156"/>
      <c r="C27" s="156"/>
    </row>
    <row r="28" spans="1:5" ht="21.75" customHeight="1" x14ac:dyDescent="0.35">
      <c r="A28" s="29" t="s">
        <v>271</v>
      </c>
      <c r="B28" s="156"/>
      <c r="C28" s="156"/>
    </row>
    <row r="29" spans="1:5" ht="21.75" customHeight="1" x14ac:dyDescent="0.35">
      <c r="A29" s="29"/>
      <c r="B29" s="156"/>
      <c r="C29" s="156"/>
    </row>
    <row r="30" spans="1:5" ht="21.75" customHeight="1" x14ac:dyDescent="0.35">
      <c r="A30" s="264" t="str">
        <f>Headings!F42</f>
        <v>Page 42</v>
      </c>
      <c r="B30" s="267"/>
      <c r="C30" s="267"/>
      <c r="D30" s="267"/>
      <c r="E30" s="266"/>
    </row>
    <row r="33" spans="1:2" ht="21.75" customHeight="1" x14ac:dyDescent="0.35">
      <c r="A33" s="195"/>
      <c r="B33" s="6"/>
    </row>
    <row r="34" spans="1:2" ht="21.75" customHeight="1" x14ac:dyDescent="0.35">
      <c r="A34" s="195"/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1:E1"/>
    <mergeCell ref="A2:E2"/>
    <mergeCell ref="A30:E30"/>
  </mergeCells>
  <pageMargins left="0.75" right="0.75" top="1" bottom="1" header="0.5" footer="0.5"/>
  <pageSetup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G40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2.5" customHeight="1" x14ac:dyDescent="0.35">
      <c r="A1" s="265" t="str">
        <f>Headings!E43</f>
        <v>August 2024 Emergency Medical Services (EMS) Property Tax Forecast</v>
      </c>
      <c r="B1" s="270"/>
      <c r="C1" s="270"/>
      <c r="D1" s="270"/>
      <c r="E1" s="270"/>
    </row>
    <row r="2" spans="1:5" ht="21.75" customHeight="1" x14ac:dyDescent="0.35">
      <c r="A2" s="265" t="s">
        <v>84</v>
      </c>
      <c r="B2" s="266"/>
      <c r="C2" s="266"/>
      <c r="D2" s="266"/>
      <c r="E2" s="266"/>
    </row>
    <row r="4" spans="1:5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Headings!E55</f>
        <v>% Change from July 2024 Forecast</v>
      </c>
      <c r="E4" s="32" t="str">
        <f>Headings!F55</f>
        <v>$ Change from July 2024 Forecast</v>
      </c>
    </row>
    <row r="5" spans="1:5" s="51" customFormat="1" ht="18" customHeight="1" x14ac:dyDescent="0.35">
      <c r="A5" s="36">
        <v>2014</v>
      </c>
      <c r="B5" s="37">
        <v>113541014.793615</v>
      </c>
      <c r="C5" s="80" t="s">
        <v>78</v>
      </c>
      <c r="D5" s="49">
        <v>0</v>
      </c>
      <c r="E5" s="40">
        <v>0</v>
      </c>
    </row>
    <row r="6" spans="1:5" s="51" customFormat="1" ht="18" customHeight="1" x14ac:dyDescent="0.35">
      <c r="A6" s="41">
        <v>2015</v>
      </c>
      <c r="B6" s="42">
        <v>116769207</v>
      </c>
      <c r="C6" s="44">
        <v>2.8431947805406921E-2</v>
      </c>
      <c r="D6" s="44">
        <v>0</v>
      </c>
      <c r="E6" s="45">
        <v>0</v>
      </c>
    </row>
    <row r="7" spans="1:5" s="51" customFormat="1" ht="18" customHeight="1" x14ac:dyDescent="0.35">
      <c r="A7" s="41">
        <v>2016</v>
      </c>
      <c r="B7" s="42">
        <v>119879727</v>
      </c>
      <c r="C7" s="44">
        <v>2.6638187240579647E-2</v>
      </c>
      <c r="D7" s="44">
        <v>0</v>
      </c>
      <c r="E7" s="45">
        <v>0</v>
      </c>
    </row>
    <row r="8" spans="1:5" s="51" customFormat="1" ht="18" customHeight="1" x14ac:dyDescent="0.35">
      <c r="A8" s="41">
        <v>2017</v>
      </c>
      <c r="B8" s="42">
        <v>123483769</v>
      </c>
      <c r="C8" s="44">
        <v>3.0063815544057793E-2</v>
      </c>
      <c r="D8" s="44">
        <v>0</v>
      </c>
      <c r="E8" s="45">
        <v>0</v>
      </c>
    </row>
    <row r="9" spans="1:5" s="51" customFormat="1" ht="18" customHeight="1" x14ac:dyDescent="0.35">
      <c r="A9" s="41">
        <v>2018</v>
      </c>
      <c r="B9" s="42">
        <v>127489160</v>
      </c>
      <c r="C9" s="44">
        <v>3.2436578770121516E-2</v>
      </c>
      <c r="D9" s="44">
        <v>0</v>
      </c>
      <c r="E9" s="45">
        <v>0</v>
      </c>
    </row>
    <row r="10" spans="1:5" s="51" customFormat="1" ht="18" customHeight="1" x14ac:dyDescent="0.35">
      <c r="A10" s="41">
        <v>2019</v>
      </c>
      <c r="B10" s="67">
        <v>131539324</v>
      </c>
      <c r="C10" s="54">
        <v>3.1768693118693347E-2</v>
      </c>
      <c r="D10" s="43">
        <v>0</v>
      </c>
      <c r="E10" s="45">
        <v>0</v>
      </c>
    </row>
    <row r="11" spans="1:5" s="51" customFormat="1" ht="18" customHeight="1" x14ac:dyDescent="0.35">
      <c r="A11" s="41">
        <v>2020</v>
      </c>
      <c r="B11" s="42">
        <v>169415530</v>
      </c>
      <c r="C11" s="54">
        <v>0.28794587693030871</v>
      </c>
      <c r="D11" s="44">
        <v>0</v>
      </c>
      <c r="E11" s="45">
        <v>0</v>
      </c>
    </row>
    <row r="12" spans="1:5" s="51" customFormat="1" ht="18" customHeight="1" x14ac:dyDescent="0.35">
      <c r="A12" s="41">
        <v>2021</v>
      </c>
      <c r="B12" s="42">
        <v>173903481</v>
      </c>
      <c r="C12" s="54">
        <v>2.6490788654381259E-2</v>
      </c>
      <c r="D12" s="44">
        <v>0</v>
      </c>
      <c r="E12" s="45">
        <v>0</v>
      </c>
    </row>
    <row r="13" spans="1:5" s="51" customFormat="1" ht="18" customHeight="1" x14ac:dyDescent="0.35">
      <c r="A13" s="41">
        <v>2022</v>
      </c>
      <c r="B13" s="42">
        <v>178625807</v>
      </c>
      <c r="C13" s="54">
        <v>2.7154867590028386E-2</v>
      </c>
      <c r="D13" s="44">
        <v>0</v>
      </c>
      <c r="E13" s="45">
        <v>0</v>
      </c>
    </row>
    <row r="14" spans="1:5" s="51" customFormat="1" ht="18" customHeight="1" x14ac:dyDescent="0.35">
      <c r="A14" s="41">
        <v>2023</v>
      </c>
      <c r="B14" s="42">
        <v>183314814</v>
      </c>
      <c r="C14" s="54">
        <v>2.6250445435356484E-2</v>
      </c>
      <c r="D14" s="44">
        <v>0</v>
      </c>
      <c r="E14" s="45">
        <v>0</v>
      </c>
    </row>
    <row r="15" spans="1:5" s="51" customFormat="1" ht="18" customHeight="1" thickBot="1" x14ac:dyDescent="0.4">
      <c r="A15" s="46">
        <v>2024</v>
      </c>
      <c r="B15" s="47">
        <v>187581907</v>
      </c>
      <c r="C15" s="55">
        <v>2.3277404083665632E-2</v>
      </c>
      <c r="D15" s="53">
        <v>0</v>
      </c>
      <c r="E15" s="75">
        <v>0</v>
      </c>
    </row>
    <row r="16" spans="1:5" ht="18" customHeight="1" thickTop="1" x14ac:dyDescent="0.35">
      <c r="A16" s="41">
        <v>2025</v>
      </c>
      <c r="B16" s="42">
        <v>191824562.28457448</v>
      </c>
      <c r="C16" s="54">
        <v>2.2617614632601368E-2</v>
      </c>
      <c r="D16" s="44">
        <v>-1.4808021475687383E-9</v>
      </c>
      <c r="E16" s="45">
        <v>-0.2840542197227478</v>
      </c>
    </row>
    <row r="17" spans="1:7" s="126" customFormat="1" ht="18" customHeight="1" x14ac:dyDescent="0.35">
      <c r="A17" s="41">
        <v>2026</v>
      </c>
      <c r="B17" s="142" t="s">
        <v>78</v>
      </c>
      <c r="C17" s="84" t="s">
        <v>78</v>
      </c>
      <c r="D17" s="149" t="s">
        <v>78</v>
      </c>
      <c r="E17" s="74" t="s">
        <v>78</v>
      </c>
    </row>
    <row r="18" spans="1:7" s="141" customFormat="1" ht="18" customHeight="1" x14ac:dyDescent="0.35">
      <c r="A18" s="41">
        <v>2027</v>
      </c>
      <c r="B18" s="142" t="s">
        <v>78</v>
      </c>
      <c r="C18" s="84" t="s">
        <v>78</v>
      </c>
      <c r="D18" s="149" t="s">
        <v>78</v>
      </c>
      <c r="E18" s="74" t="s">
        <v>78</v>
      </c>
    </row>
    <row r="19" spans="1:7" s="143" customFormat="1" ht="18" customHeight="1" x14ac:dyDescent="0.35">
      <c r="A19" s="41">
        <v>2028</v>
      </c>
      <c r="B19" s="142" t="s">
        <v>78</v>
      </c>
      <c r="C19" s="84" t="s">
        <v>78</v>
      </c>
      <c r="D19" s="149" t="s">
        <v>78</v>
      </c>
      <c r="E19" s="74" t="s">
        <v>78</v>
      </c>
    </row>
    <row r="20" spans="1:7" s="154" customFormat="1" ht="18" customHeight="1" x14ac:dyDescent="0.35">
      <c r="A20" s="41">
        <v>2029</v>
      </c>
      <c r="B20" s="142" t="s">
        <v>78</v>
      </c>
      <c r="C20" s="84" t="s">
        <v>78</v>
      </c>
      <c r="D20" s="149" t="s">
        <v>78</v>
      </c>
      <c r="E20" s="74" t="s">
        <v>78</v>
      </c>
    </row>
    <row r="21" spans="1:7" s="156" customFormat="1" ht="18" customHeight="1" x14ac:dyDescent="0.35">
      <c r="A21" s="41">
        <v>2030</v>
      </c>
      <c r="B21" s="142" t="s">
        <v>78</v>
      </c>
      <c r="C21" s="84" t="s">
        <v>78</v>
      </c>
      <c r="D21" s="149" t="s">
        <v>78</v>
      </c>
      <c r="E21" s="74" t="s">
        <v>78</v>
      </c>
    </row>
    <row r="22" spans="1:7" s="156" customFormat="1" ht="18" customHeight="1" x14ac:dyDescent="0.35">
      <c r="A22" s="41">
        <v>2031</v>
      </c>
      <c r="B22" s="142" t="s">
        <v>78</v>
      </c>
      <c r="C22" s="84" t="s">
        <v>78</v>
      </c>
      <c r="D22" s="149" t="s">
        <v>78</v>
      </c>
      <c r="E22" s="74" t="s">
        <v>78</v>
      </c>
    </row>
    <row r="23" spans="1:7" s="156" customFormat="1" ht="18" customHeight="1" x14ac:dyDescent="0.35">
      <c r="A23" s="41">
        <v>2032</v>
      </c>
      <c r="B23" s="142" t="s">
        <v>78</v>
      </c>
      <c r="C23" s="84" t="s">
        <v>78</v>
      </c>
      <c r="D23" s="149" t="s">
        <v>78</v>
      </c>
      <c r="E23" s="74" t="s">
        <v>78</v>
      </c>
    </row>
    <row r="24" spans="1:7" s="156" customFormat="1" ht="18" customHeight="1" x14ac:dyDescent="0.35">
      <c r="A24" s="41">
        <v>2033</v>
      </c>
      <c r="B24" s="142" t="s">
        <v>78</v>
      </c>
      <c r="C24" s="84" t="s">
        <v>78</v>
      </c>
      <c r="D24" s="149" t="s">
        <v>78</v>
      </c>
      <c r="E24" s="74" t="s">
        <v>78</v>
      </c>
    </row>
    <row r="25" spans="1:7" ht="21.75" customHeight="1" x14ac:dyDescent="0.35">
      <c r="A25" s="24" t="s">
        <v>4</v>
      </c>
      <c r="B25" s="3"/>
      <c r="C25" s="3"/>
    </row>
    <row r="26" spans="1:7" ht="21.75" customHeight="1" x14ac:dyDescent="0.35">
      <c r="A26" s="29" t="s">
        <v>248</v>
      </c>
      <c r="B26" s="3"/>
      <c r="C26" s="3"/>
      <c r="G26" s="156"/>
    </row>
    <row r="27" spans="1:7" s="156" customFormat="1" ht="21.75" customHeight="1" x14ac:dyDescent="0.35">
      <c r="A27" s="70" t="s">
        <v>249</v>
      </c>
      <c r="B27" s="3"/>
      <c r="C27" s="3"/>
    </row>
    <row r="28" spans="1:7" ht="21.75" customHeight="1" x14ac:dyDescent="0.35">
      <c r="A28" s="29" t="s">
        <v>243</v>
      </c>
      <c r="B28" s="3"/>
      <c r="C28" s="3"/>
    </row>
    <row r="29" spans="1:7" ht="21.75" customHeight="1" x14ac:dyDescent="0.35">
      <c r="A29" s="29" t="s">
        <v>242</v>
      </c>
      <c r="B29" s="18"/>
      <c r="C29" s="18"/>
    </row>
    <row r="30" spans="1:7" ht="21.75" customHeight="1" x14ac:dyDescent="0.35">
      <c r="A30" s="264" t="str">
        <f>Headings!F43</f>
        <v>Page 43</v>
      </c>
      <c r="B30" s="267"/>
      <c r="C30" s="267"/>
      <c r="D30" s="267"/>
      <c r="E30" s="266"/>
    </row>
    <row r="31" spans="1:7" ht="21.75" customHeight="1" x14ac:dyDescent="0.35">
      <c r="A31" s="18"/>
      <c r="B31" s="18"/>
      <c r="C31" s="18"/>
    </row>
    <row r="34" spans="1:2" ht="21.75" customHeight="1" x14ac:dyDescent="0.35">
      <c r="B34" s="6"/>
    </row>
    <row r="35" spans="1:2" ht="21.75" customHeight="1" x14ac:dyDescent="0.35">
      <c r="B35" s="6"/>
    </row>
    <row r="36" spans="1:2" ht="21.75" customHeight="1" x14ac:dyDescent="0.35">
      <c r="A36" s="5"/>
      <c r="B36" s="6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</sheetData>
  <mergeCells count="3">
    <mergeCell ref="A30:E30"/>
    <mergeCell ref="A1:E1"/>
    <mergeCell ref="A2:E2"/>
  </mergeCells>
  <phoneticPr fontId="4"/>
  <pageMargins left="0.75" right="0.75" top="1" bottom="1" header="0.5" footer="0.5"/>
  <pageSetup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K38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65" t="str">
        <f>Headings!E44</f>
        <v>August 2024 Conservation Futures Property Tax Forecast</v>
      </c>
      <c r="B1" s="266"/>
      <c r="C1" s="266"/>
      <c r="D1" s="266"/>
      <c r="E1" s="266"/>
    </row>
    <row r="2" spans="1:5" ht="21.75" customHeight="1" x14ac:dyDescent="0.35">
      <c r="A2" s="265" t="s">
        <v>84</v>
      </c>
      <c r="B2" s="266"/>
      <c r="C2" s="266"/>
      <c r="D2" s="266"/>
      <c r="E2" s="266"/>
    </row>
    <row r="4" spans="1:5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Headings!E55</f>
        <v>% Change from July 2024 Forecast</v>
      </c>
      <c r="E4" s="32" t="str">
        <f>Headings!F55</f>
        <v>$ Change from July 2024 Forecast</v>
      </c>
    </row>
    <row r="5" spans="1:5" s="51" customFormat="1" ht="18" customHeight="1" x14ac:dyDescent="0.35">
      <c r="A5" s="36">
        <v>2014</v>
      </c>
      <c r="B5" s="37">
        <v>17955638</v>
      </c>
      <c r="C5" s="76" t="s">
        <v>78</v>
      </c>
      <c r="D5" s="49">
        <v>0</v>
      </c>
      <c r="E5" s="40">
        <v>0</v>
      </c>
    </row>
    <row r="6" spans="1:5" s="51" customFormat="1" ht="18" customHeight="1" x14ac:dyDescent="0.35">
      <c r="A6" s="41">
        <v>2015</v>
      </c>
      <c r="B6" s="42">
        <v>18389600</v>
      </c>
      <c r="C6" s="44">
        <v>2.4168564770575163E-2</v>
      </c>
      <c r="D6" s="44">
        <v>0</v>
      </c>
      <c r="E6" s="45">
        <v>0</v>
      </c>
    </row>
    <row r="7" spans="1:5" s="51" customFormat="1" ht="18" customHeight="1" x14ac:dyDescent="0.35">
      <c r="A7" s="41">
        <v>2016</v>
      </c>
      <c r="B7" s="42">
        <v>18877155</v>
      </c>
      <c r="C7" s="44">
        <v>2.6512539696350146E-2</v>
      </c>
      <c r="D7" s="44">
        <v>0</v>
      </c>
      <c r="E7" s="45">
        <v>0</v>
      </c>
    </row>
    <row r="8" spans="1:5" s="51" customFormat="1" ht="18" customHeight="1" x14ac:dyDescent="0.35">
      <c r="A8" s="41">
        <v>2017</v>
      </c>
      <c r="B8" s="42">
        <v>19443654</v>
      </c>
      <c r="C8" s="44">
        <v>3.0009765772437635E-2</v>
      </c>
      <c r="D8" s="44">
        <v>0</v>
      </c>
      <c r="E8" s="45">
        <v>0</v>
      </c>
    </row>
    <row r="9" spans="1:5" s="51" customFormat="1" ht="18" customHeight="1" x14ac:dyDescent="0.35">
      <c r="A9" s="41">
        <v>2018</v>
      </c>
      <c r="B9" s="42">
        <v>20072804</v>
      </c>
      <c r="C9" s="44">
        <v>3.2357601096995481E-2</v>
      </c>
      <c r="D9" s="44">
        <v>0</v>
      </c>
      <c r="E9" s="45">
        <v>0</v>
      </c>
    </row>
    <row r="10" spans="1:5" s="51" customFormat="1" ht="18" customHeight="1" x14ac:dyDescent="0.35">
      <c r="A10" s="41">
        <v>2019</v>
      </c>
      <c r="B10" s="42">
        <v>20712946</v>
      </c>
      <c r="C10" s="44">
        <v>3.189101034414521E-2</v>
      </c>
      <c r="D10" s="44">
        <v>0</v>
      </c>
      <c r="E10" s="45">
        <v>0</v>
      </c>
    </row>
    <row r="11" spans="1:5" s="51" customFormat="1" ht="18" customHeight="1" x14ac:dyDescent="0.35">
      <c r="A11" s="41">
        <v>2020</v>
      </c>
      <c r="B11" s="42">
        <v>21297118</v>
      </c>
      <c r="C11" s="44">
        <v>2.8203230964827464E-2</v>
      </c>
      <c r="D11" s="44">
        <v>0</v>
      </c>
      <c r="E11" s="45">
        <v>0</v>
      </c>
    </row>
    <row r="12" spans="1:5" s="51" customFormat="1" ht="18" customHeight="1" x14ac:dyDescent="0.35">
      <c r="A12" s="41">
        <v>2021</v>
      </c>
      <c r="B12" s="42">
        <v>21858694</v>
      </c>
      <c r="C12" s="44">
        <v>2.6368638235464426E-2</v>
      </c>
      <c r="D12" s="44">
        <v>0</v>
      </c>
      <c r="E12" s="45">
        <v>0</v>
      </c>
    </row>
    <row r="13" spans="1:5" s="51" customFormat="1" ht="18" customHeight="1" x14ac:dyDescent="0.35">
      <c r="A13" s="41">
        <v>2022</v>
      </c>
      <c r="B13" s="42">
        <v>22426573</v>
      </c>
      <c r="C13" s="44">
        <v>2.5979548457927049E-2</v>
      </c>
      <c r="D13" s="44">
        <v>0</v>
      </c>
      <c r="E13" s="45">
        <v>0</v>
      </c>
    </row>
    <row r="14" spans="1:5" s="51" customFormat="1" ht="18" customHeight="1" x14ac:dyDescent="0.35">
      <c r="A14" s="41">
        <v>2023</v>
      </c>
      <c r="B14" s="42">
        <v>54620651</v>
      </c>
      <c r="C14" s="44">
        <v>1.4355326602954452</v>
      </c>
      <c r="D14" s="44">
        <v>0</v>
      </c>
      <c r="E14" s="45">
        <v>0</v>
      </c>
    </row>
    <row r="15" spans="1:5" s="51" customFormat="1" ht="18" customHeight="1" thickBot="1" x14ac:dyDescent="0.4">
      <c r="A15" s="46">
        <v>2024</v>
      </c>
      <c r="B15" s="47">
        <v>51612683</v>
      </c>
      <c r="C15" s="53">
        <v>-5.5070160185384798E-2</v>
      </c>
      <c r="D15" s="53">
        <v>0</v>
      </c>
      <c r="E15" s="75">
        <v>0</v>
      </c>
    </row>
    <row r="16" spans="1:5" ht="18" customHeight="1" thickTop="1" x14ac:dyDescent="0.35">
      <c r="A16" s="41">
        <v>2025</v>
      </c>
      <c r="B16" s="42">
        <v>54617240.877369352</v>
      </c>
      <c r="C16" s="44">
        <v>5.8213557264003235E-2</v>
      </c>
      <c r="D16" s="44">
        <v>-4.588345632328128E-7</v>
      </c>
      <c r="E16" s="45">
        <v>-25.060289360582829</v>
      </c>
    </row>
    <row r="17" spans="1:11" s="126" customFormat="1" ht="18" customHeight="1" x14ac:dyDescent="0.35">
      <c r="A17" s="41">
        <v>2026</v>
      </c>
      <c r="B17" s="42">
        <v>56267152.974589147</v>
      </c>
      <c r="C17" s="44">
        <v>3.0208631390302276E-2</v>
      </c>
      <c r="D17" s="44">
        <v>-8.1426320035382638E-5</v>
      </c>
      <c r="E17" s="45">
        <v>-4582.0003010109067</v>
      </c>
    </row>
    <row r="18" spans="1:11" s="141" customFormat="1" ht="18" customHeight="1" x14ac:dyDescent="0.35">
      <c r="A18" s="41">
        <v>2027</v>
      </c>
      <c r="B18" s="42">
        <v>57539688.382612176</v>
      </c>
      <c r="C18" s="44">
        <v>2.2615955148783229E-2</v>
      </c>
      <c r="D18" s="44">
        <v>-7.4954652200420746E-5</v>
      </c>
      <c r="E18" s="45">
        <v>-4313.190624140203</v>
      </c>
    </row>
    <row r="19" spans="1:11" s="143" customFormat="1" ht="18" customHeight="1" x14ac:dyDescent="0.35">
      <c r="A19" s="41">
        <v>2028</v>
      </c>
      <c r="B19" s="42">
        <v>58836860.360627607</v>
      </c>
      <c r="C19" s="44">
        <v>2.2543952087293873E-2</v>
      </c>
      <c r="D19" s="44">
        <v>-8.5498489386104382E-5</v>
      </c>
      <c r="E19" s="45">
        <v>-5030.8928147926927</v>
      </c>
    </row>
    <row r="20" spans="1:11" s="154" customFormat="1" ht="18" customHeight="1" x14ac:dyDescent="0.35">
      <c r="A20" s="41">
        <v>2029</v>
      </c>
      <c r="B20" s="42">
        <v>60156245.005570896</v>
      </c>
      <c r="C20" s="44">
        <v>2.2424456996114506E-2</v>
      </c>
      <c r="D20" s="44">
        <v>6.7643743603573725E-5</v>
      </c>
      <c r="E20" s="45">
        <v>4068.9183764383197</v>
      </c>
    </row>
    <row r="21" spans="1:11" s="156" customFormat="1" ht="18" customHeight="1" x14ac:dyDescent="0.35">
      <c r="A21" s="41">
        <v>2030</v>
      </c>
      <c r="B21" s="42">
        <v>61497231.495308615</v>
      </c>
      <c r="C21" s="44">
        <v>2.2291725316524236E-2</v>
      </c>
      <c r="D21" s="44">
        <v>4.2662307688345891E-5</v>
      </c>
      <c r="E21" s="45">
        <v>2623.501887395978</v>
      </c>
    </row>
    <row r="22" spans="1:11" s="156" customFormat="1" ht="18" customHeight="1" x14ac:dyDescent="0.35">
      <c r="A22" s="41">
        <v>2031</v>
      </c>
      <c r="B22" s="42">
        <v>62865649.007304214</v>
      </c>
      <c r="C22" s="44">
        <v>2.2251692941656964E-2</v>
      </c>
      <c r="D22" s="44">
        <v>2.2046876555426032E-4</v>
      </c>
      <c r="E22" s="45">
        <v>13856.857028245926</v>
      </c>
    </row>
    <row r="23" spans="1:11" s="156" customFormat="1" ht="18" customHeight="1" x14ac:dyDescent="0.35">
      <c r="A23" s="41">
        <v>2032</v>
      </c>
      <c r="B23" s="42">
        <v>64255961.588225394</v>
      </c>
      <c r="C23" s="44">
        <v>2.2115616443562747E-2</v>
      </c>
      <c r="D23" s="44">
        <v>6.7710066710136019E-5</v>
      </c>
      <c r="E23" s="45">
        <v>4350.4808743149042</v>
      </c>
    </row>
    <row r="24" spans="1:11" s="156" customFormat="1" ht="18" customHeight="1" x14ac:dyDescent="0.35">
      <c r="A24" s="41">
        <v>2033</v>
      </c>
      <c r="B24" s="42">
        <v>65664979.682021767</v>
      </c>
      <c r="C24" s="44">
        <v>2.1928208044350139E-2</v>
      </c>
      <c r="D24" s="44">
        <v>-2.2084641333908195E-5</v>
      </c>
      <c r="E24" s="45">
        <v>-1450.2195520550013</v>
      </c>
    </row>
    <row r="25" spans="1:11" ht="21.75" customHeight="1" x14ac:dyDescent="0.35">
      <c r="A25" s="24" t="s">
        <v>4</v>
      </c>
      <c r="B25" s="3"/>
      <c r="C25" s="3"/>
      <c r="K25" s="156"/>
    </row>
    <row r="26" spans="1:11" s="156" customFormat="1" ht="21.75" customHeight="1" x14ac:dyDescent="0.35">
      <c r="A26" s="29" t="s">
        <v>248</v>
      </c>
      <c r="B26" s="3"/>
      <c r="C26" s="3"/>
    </row>
    <row r="27" spans="1:11" s="156" customFormat="1" ht="21.75" customHeight="1" x14ac:dyDescent="0.35">
      <c r="A27" s="70" t="s">
        <v>249</v>
      </c>
      <c r="B27" s="3"/>
      <c r="C27" s="3"/>
    </row>
    <row r="28" spans="1:11" s="28" customFormat="1" ht="21.75" customHeight="1" x14ac:dyDescent="0.35">
      <c r="A28" s="29" t="s">
        <v>261</v>
      </c>
    </row>
    <row r="29" spans="1:11" ht="21.75" customHeight="1" x14ac:dyDescent="0.35">
      <c r="A29" s="29" t="s">
        <v>262</v>
      </c>
    </row>
    <row r="30" spans="1:11" ht="21.75" customHeight="1" x14ac:dyDescent="0.35">
      <c r="A30" s="264" t="str">
        <f>Headings!F44</f>
        <v>Page 44</v>
      </c>
      <c r="B30" s="267"/>
      <c r="C30" s="267"/>
      <c r="D30" s="267"/>
      <c r="E30" s="266"/>
    </row>
    <row r="32" spans="1:11" ht="21.75" customHeight="1" x14ac:dyDescent="0.35">
      <c r="B32" s="6"/>
    </row>
    <row r="33" spans="1:2" ht="21.75" customHeight="1" x14ac:dyDescent="0.35">
      <c r="B33" s="6"/>
    </row>
    <row r="34" spans="1:2" ht="21.75" customHeight="1" x14ac:dyDescent="0.35">
      <c r="A34" s="5"/>
      <c r="B34" s="6"/>
    </row>
    <row r="35" spans="1:2" ht="21.75" customHeight="1" x14ac:dyDescent="0.35">
      <c r="A35" s="5"/>
      <c r="B35" s="5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</sheetData>
  <mergeCells count="3">
    <mergeCell ref="A30:E30"/>
    <mergeCell ref="A2:E2"/>
    <mergeCell ref="A1:E1"/>
  </mergeCells>
  <phoneticPr fontId="4"/>
  <pageMargins left="0.75" right="0.75" top="1" bottom="1" header="0.5" footer="0.5"/>
  <pageSetup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E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65" t="str">
        <f>Headings!E45</f>
        <v>August 2024 Unincorporated Area/Roads Property Tax Levy Forecast</v>
      </c>
      <c r="B1" s="266"/>
      <c r="C1" s="266"/>
      <c r="D1" s="266"/>
      <c r="E1" s="266"/>
    </row>
    <row r="2" spans="1:5" ht="21.75" customHeight="1" x14ac:dyDescent="0.35">
      <c r="A2" s="265" t="s">
        <v>84</v>
      </c>
      <c r="B2" s="266"/>
      <c r="C2" s="266"/>
      <c r="D2" s="266"/>
      <c r="E2" s="266"/>
    </row>
    <row r="4" spans="1:5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Headings!E55</f>
        <v>% Change from July 2024 Forecast</v>
      </c>
      <c r="E4" s="32" t="str">
        <f>Headings!F55</f>
        <v>$ Change from July 2024 Forecast</v>
      </c>
    </row>
    <row r="5" spans="1:5" s="51" customFormat="1" ht="18" customHeight="1" x14ac:dyDescent="0.35">
      <c r="A5" s="36">
        <v>2015</v>
      </c>
      <c r="B5" s="37">
        <v>81182066</v>
      </c>
      <c r="C5" s="72" t="s">
        <v>78</v>
      </c>
      <c r="D5" s="49">
        <v>0</v>
      </c>
      <c r="E5" s="40">
        <v>0</v>
      </c>
    </row>
    <row r="6" spans="1:5" s="51" customFormat="1" ht="18" customHeight="1" x14ac:dyDescent="0.35">
      <c r="A6" s="41">
        <v>2016</v>
      </c>
      <c r="B6" s="42">
        <v>82424494.000000134</v>
      </c>
      <c r="C6" s="43">
        <v>1.5304217559579447E-2</v>
      </c>
      <c r="D6" s="44">
        <v>0</v>
      </c>
      <c r="E6" s="45">
        <v>0</v>
      </c>
    </row>
    <row r="7" spans="1:5" s="51" customFormat="1" ht="18" customHeight="1" x14ac:dyDescent="0.35">
      <c r="A7" s="41">
        <v>2017</v>
      </c>
      <c r="B7" s="42">
        <v>87678035</v>
      </c>
      <c r="C7" s="43">
        <v>6.3737619062603557E-2</v>
      </c>
      <c r="D7" s="44">
        <v>0</v>
      </c>
      <c r="E7" s="45">
        <v>0</v>
      </c>
    </row>
    <row r="8" spans="1:5" s="51" customFormat="1" ht="18" customHeight="1" x14ac:dyDescent="0.35">
      <c r="A8" s="41">
        <v>2018</v>
      </c>
      <c r="B8" s="42">
        <v>89353349</v>
      </c>
      <c r="C8" s="43">
        <v>1.9107567819009574E-2</v>
      </c>
      <c r="D8" s="44">
        <v>0</v>
      </c>
      <c r="E8" s="45">
        <v>0</v>
      </c>
    </row>
    <row r="9" spans="1:5" s="51" customFormat="1" ht="18" customHeight="1" x14ac:dyDescent="0.35">
      <c r="A9" s="41">
        <v>2019</v>
      </c>
      <c r="B9" s="42">
        <v>91211126</v>
      </c>
      <c r="C9" s="43">
        <v>2.0791352767314919E-2</v>
      </c>
      <c r="D9" s="44">
        <v>0</v>
      </c>
      <c r="E9" s="45">
        <v>0</v>
      </c>
    </row>
    <row r="10" spans="1:5" s="51" customFormat="1" ht="18" customHeight="1" x14ac:dyDescent="0.35">
      <c r="A10" s="41">
        <v>2020</v>
      </c>
      <c r="B10" s="42">
        <v>92987997</v>
      </c>
      <c r="C10" s="43">
        <v>1.9480858069880647E-2</v>
      </c>
      <c r="D10" s="44">
        <v>0</v>
      </c>
      <c r="E10" s="45">
        <v>0</v>
      </c>
    </row>
    <row r="11" spans="1:5" s="51" customFormat="1" ht="18" customHeight="1" x14ac:dyDescent="0.35">
      <c r="A11" s="41">
        <v>2021</v>
      </c>
      <c r="B11" s="42">
        <v>94573079</v>
      </c>
      <c r="C11" s="43">
        <v>1.7046092518801181E-2</v>
      </c>
      <c r="D11" s="44">
        <v>0</v>
      </c>
      <c r="E11" s="45">
        <v>0</v>
      </c>
    </row>
    <row r="12" spans="1:5" s="51" customFormat="1" ht="18" customHeight="1" x14ac:dyDescent="0.35">
      <c r="A12" s="41">
        <v>2022</v>
      </c>
      <c r="B12" s="42">
        <v>96531490</v>
      </c>
      <c r="C12" s="43">
        <v>2.0707912026423525E-2</v>
      </c>
      <c r="D12" s="44">
        <v>0</v>
      </c>
      <c r="E12" s="45">
        <v>0</v>
      </c>
    </row>
    <row r="13" spans="1:5" s="51" customFormat="1" ht="18" customHeight="1" x14ac:dyDescent="0.35">
      <c r="A13" s="41">
        <v>2023</v>
      </c>
      <c r="B13" s="42">
        <v>98705742</v>
      </c>
      <c r="C13" s="43">
        <v>2.2523758827300844E-2</v>
      </c>
      <c r="D13" s="44">
        <v>0</v>
      </c>
      <c r="E13" s="45">
        <v>0</v>
      </c>
    </row>
    <row r="14" spans="1:5" s="51" customFormat="1" ht="18" customHeight="1" thickBot="1" x14ac:dyDescent="0.4">
      <c r="A14" s="46">
        <v>2024</v>
      </c>
      <c r="B14" s="47">
        <v>100220659</v>
      </c>
      <c r="C14" s="48">
        <v>1.5347810262142492E-2</v>
      </c>
      <c r="D14" s="53">
        <v>0</v>
      </c>
      <c r="E14" s="75">
        <v>0</v>
      </c>
    </row>
    <row r="15" spans="1:5" s="51" customFormat="1" ht="18" customHeight="1" thickTop="1" x14ac:dyDescent="0.35">
      <c r="A15" s="41">
        <v>2025</v>
      </c>
      <c r="B15" s="42">
        <v>101968221.33647513</v>
      </c>
      <c r="C15" s="43">
        <v>1.7437146731145825E-2</v>
      </c>
      <c r="D15" s="44">
        <v>-1.5878979242600622E-9</v>
      </c>
      <c r="E15" s="45">
        <v>-0.161915123462677</v>
      </c>
    </row>
    <row r="16" spans="1:5" s="51" customFormat="1" ht="18" customHeight="1" x14ac:dyDescent="0.35">
      <c r="A16" s="41">
        <v>2026</v>
      </c>
      <c r="B16" s="42">
        <v>103661660.43561995</v>
      </c>
      <c r="C16" s="43">
        <v>1.6607518273333399E-2</v>
      </c>
      <c r="D16" s="44">
        <v>-1.7630655725220379E-4</v>
      </c>
      <c r="E16" s="45">
        <v>-18279.453257918358</v>
      </c>
    </row>
    <row r="17" spans="1:5" s="51" customFormat="1" ht="18" customHeight="1" x14ac:dyDescent="0.35">
      <c r="A17" s="41">
        <v>2027</v>
      </c>
      <c r="B17" s="42">
        <v>105369290.00159441</v>
      </c>
      <c r="C17" s="43">
        <v>1.64731064387591E-2</v>
      </c>
      <c r="D17" s="44">
        <v>-2.2732073444375889E-4</v>
      </c>
      <c r="E17" s="45">
        <v>-23958.070557177067</v>
      </c>
    </row>
    <row r="18" spans="1:5" s="51" customFormat="1" ht="18" customHeight="1" x14ac:dyDescent="0.35">
      <c r="A18" s="41">
        <v>2028</v>
      </c>
      <c r="B18" s="42">
        <v>107100688.81972381</v>
      </c>
      <c r="C18" s="43">
        <v>1.6431721406713562E-2</v>
      </c>
      <c r="D18" s="44">
        <v>-1.2228782585421705E-4</v>
      </c>
      <c r="E18" s="45">
        <v>-13098.712196290493</v>
      </c>
    </row>
    <row r="19" spans="1:5" s="51" customFormat="1" ht="18" customHeight="1" x14ac:dyDescent="0.35">
      <c r="A19" s="41">
        <v>2029</v>
      </c>
      <c r="B19" s="42">
        <v>108843741.73877102</v>
      </c>
      <c r="C19" s="43">
        <v>1.6274899239734797E-2</v>
      </c>
      <c r="D19" s="44">
        <v>6.6986864712959004E-6</v>
      </c>
      <c r="E19" s="45">
        <v>729.10521623492241</v>
      </c>
    </row>
    <row r="20" spans="1:5" s="51" customFormat="1" ht="18" customHeight="1" x14ac:dyDescent="0.35">
      <c r="A20" s="41">
        <v>2030</v>
      </c>
      <c r="B20" s="42">
        <v>110667138.04615577</v>
      </c>
      <c r="C20" s="43">
        <v>1.6752422126032451E-2</v>
      </c>
      <c r="D20" s="44">
        <v>1.9082741236697842E-4</v>
      </c>
      <c r="E20" s="45">
        <v>21114.294401243329</v>
      </c>
    </row>
    <row r="21" spans="1:5" s="51" customFormat="1" ht="18" customHeight="1" x14ac:dyDescent="0.35">
      <c r="A21" s="41">
        <v>2031</v>
      </c>
      <c r="B21" s="42">
        <v>112645103.47959626</v>
      </c>
      <c r="C21" s="43">
        <v>1.7873105497817621E-2</v>
      </c>
      <c r="D21" s="44">
        <v>4.0527622447306122E-4</v>
      </c>
      <c r="E21" s="45">
        <v>45633.887913793325</v>
      </c>
    </row>
    <row r="22" spans="1:5" s="51" customFormat="1" ht="18" customHeight="1" x14ac:dyDescent="0.35">
      <c r="A22" s="41">
        <v>2032</v>
      </c>
      <c r="B22" s="42">
        <v>114640605.71660401</v>
      </c>
      <c r="C22" s="43">
        <v>1.7714948767117988E-2</v>
      </c>
      <c r="D22" s="44">
        <v>5.8149682957520099E-4</v>
      </c>
      <c r="E22" s="45">
        <v>66624.406883403659</v>
      </c>
    </row>
    <row r="23" spans="1:5" s="51" customFormat="1" ht="18" customHeight="1" x14ac:dyDescent="0.35">
      <c r="A23" s="41">
        <v>2033</v>
      </c>
      <c r="B23" s="42">
        <v>116653197.53228414</v>
      </c>
      <c r="C23" s="43">
        <v>1.7555662787192006E-2</v>
      </c>
      <c r="D23" s="44">
        <v>7.1570719896030255E-4</v>
      </c>
      <c r="E23" s="45">
        <v>83429.821931436658</v>
      </c>
    </row>
    <row r="24" spans="1:5" ht="18" customHeight="1" x14ac:dyDescent="0.35">
      <c r="A24" s="24" t="s">
        <v>4</v>
      </c>
      <c r="B24" s="3"/>
      <c r="C24" s="3"/>
    </row>
    <row r="25" spans="1:5" ht="21.75" customHeight="1" x14ac:dyDescent="0.35">
      <c r="A25" s="29" t="s">
        <v>248</v>
      </c>
      <c r="B25" s="3"/>
      <c r="C25" s="3"/>
    </row>
    <row r="26" spans="1:5" ht="21.75" customHeight="1" x14ac:dyDescent="0.35">
      <c r="A26" s="70" t="s">
        <v>249</v>
      </c>
      <c r="B26" s="3"/>
      <c r="C26" s="3"/>
    </row>
    <row r="27" spans="1:5" ht="21.75" customHeight="1" x14ac:dyDescent="0.35">
      <c r="A27" s="29" t="s">
        <v>171</v>
      </c>
      <c r="B27" s="18"/>
      <c r="C27" s="18"/>
    </row>
    <row r="28" spans="1:5" ht="21.75" customHeight="1" x14ac:dyDescent="0.35">
      <c r="A28" s="29" t="s">
        <v>178</v>
      </c>
    </row>
    <row r="29" spans="1:5" ht="21.75" customHeight="1" x14ac:dyDescent="0.35">
      <c r="A29" s="70" t="s">
        <v>179</v>
      </c>
    </row>
    <row r="30" spans="1:5" ht="21.75" customHeight="1" x14ac:dyDescent="0.35">
      <c r="A30" s="264" t="str">
        <f>Headings!F45</f>
        <v>Page 45</v>
      </c>
      <c r="B30" s="267"/>
      <c r="C30" s="267"/>
      <c r="D30" s="267"/>
      <c r="E30" s="266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1:E1"/>
    <mergeCell ref="A2:E2"/>
    <mergeCell ref="A30:E30"/>
  </mergeCells>
  <phoneticPr fontId="4"/>
  <pageMargins left="0.75" right="0.75" top="1" bottom="1" header="0.5" footer="0.5"/>
  <pageSetup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M32"/>
  <sheetViews>
    <sheetView zoomScale="75" zoomScaleNormal="75" workbookViewId="0">
      <selection activeCell="A24" sqref="A24:E24"/>
    </sheetView>
  </sheetViews>
  <sheetFormatPr defaultColWidth="10.7265625" defaultRowHeight="21.75" customHeight="1" x14ac:dyDescent="0.35"/>
  <cols>
    <col min="1" max="1" width="7.7265625" style="91" customWidth="1"/>
    <col min="2" max="2" width="15.26953125" style="91" customWidth="1"/>
    <col min="3" max="3" width="17.6328125" style="91" customWidth="1"/>
    <col min="4" max="4" width="15.81640625" style="91" customWidth="1"/>
    <col min="5" max="5" width="17.7265625" style="92" customWidth="1"/>
    <col min="6" max="6" width="10.7265625" style="92"/>
    <col min="7" max="7" width="19.6328125" style="92" bestFit="1" customWidth="1"/>
    <col min="8" max="8" width="20.1796875" style="92" bestFit="1" customWidth="1"/>
    <col min="9" max="9" width="12" style="92" bestFit="1" customWidth="1"/>
    <col min="10" max="12" width="10.7265625" style="92"/>
    <col min="13" max="13" width="19.08984375" style="92" bestFit="1" customWidth="1"/>
    <col min="14" max="16384" width="10.7265625" style="92"/>
  </cols>
  <sheetData>
    <row r="1" spans="1:13" ht="23.4" x14ac:dyDescent="0.35">
      <c r="A1" s="265" t="str">
        <f>Headings!E46</f>
        <v xml:space="preserve">August 2024 UAL/Roads Property Tax Annexation Addendum </v>
      </c>
      <c r="B1" s="266"/>
      <c r="C1" s="266"/>
      <c r="D1" s="266"/>
      <c r="E1" s="266"/>
    </row>
    <row r="2" spans="1:13" ht="21.75" customHeight="1" x14ac:dyDescent="0.35">
      <c r="A2" s="265" t="s">
        <v>84</v>
      </c>
      <c r="B2" s="266"/>
      <c r="C2" s="266"/>
      <c r="D2" s="266"/>
      <c r="E2" s="266"/>
    </row>
    <row r="4" spans="1:13" s="21" customFormat="1" ht="66" customHeight="1" x14ac:dyDescent="0.35">
      <c r="A4" s="20" t="s">
        <v>106</v>
      </c>
      <c r="B4" s="31" t="s">
        <v>157</v>
      </c>
      <c r="C4" s="32" t="s">
        <v>155</v>
      </c>
      <c r="D4" s="100" t="s">
        <v>158</v>
      </c>
      <c r="E4" s="101" t="s">
        <v>156</v>
      </c>
      <c r="L4" s="177"/>
      <c r="M4" s="180"/>
    </row>
    <row r="5" spans="1:13" s="51" customFormat="1" ht="18" customHeight="1" x14ac:dyDescent="0.35">
      <c r="A5" s="36">
        <v>2016</v>
      </c>
      <c r="B5" s="59">
        <v>2.25</v>
      </c>
      <c r="C5" s="216"/>
      <c r="D5" s="37"/>
      <c r="E5" s="164"/>
      <c r="L5" s="178"/>
      <c r="M5" s="92"/>
    </row>
    <row r="6" spans="1:13" s="51" customFormat="1" ht="18" customHeight="1" x14ac:dyDescent="0.35">
      <c r="A6" s="41">
        <v>2017</v>
      </c>
      <c r="B6" s="60">
        <v>2.2455655768266811</v>
      </c>
      <c r="C6" s="146"/>
      <c r="D6" s="42"/>
      <c r="E6" s="67"/>
      <c r="L6" s="178"/>
      <c r="M6" s="92"/>
    </row>
    <row r="7" spans="1:13" s="51" customFormat="1" ht="18" x14ac:dyDescent="0.35">
      <c r="A7" s="41">
        <v>2018</v>
      </c>
      <c r="B7" s="60">
        <v>2.0511364005976622</v>
      </c>
      <c r="C7" s="130"/>
      <c r="D7" s="42"/>
      <c r="E7" s="67"/>
    </row>
    <row r="8" spans="1:13" s="51" customFormat="1" ht="18" x14ac:dyDescent="0.35">
      <c r="A8" s="41">
        <v>2019</v>
      </c>
      <c r="B8" s="60">
        <v>1.8752308294757656</v>
      </c>
      <c r="C8" s="130"/>
      <c r="D8" s="42"/>
      <c r="E8" s="67"/>
    </row>
    <row r="9" spans="1:13" s="51" customFormat="1" ht="18" customHeight="1" x14ac:dyDescent="0.35">
      <c r="A9" s="41">
        <v>2020</v>
      </c>
      <c r="B9" s="60">
        <v>1.8242398454505373</v>
      </c>
      <c r="C9" s="150"/>
      <c r="D9" s="42"/>
      <c r="E9" s="67"/>
    </row>
    <row r="10" spans="1:13" s="56" customFormat="1" ht="18" customHeight="1" x14ac:dyDescent="0.35">
      <c r="A10" s="41">
        <v>2021</v>
      </c>
      <c r="B10" s="60">
        <v>1.8260027675439234</v>
      </c>
      <c r="C10" s="150"/>
      <c r="D10" s="42"/>
      <c r="E10" s="67"/>
    </row>
    <row r="11" spans="1:13" s="51" customFormat="1" ht="18" customHeight="1" x14ac:dyDescent="0.35">
      <c r="A11" s="41">
        <v>2022</v>
      </c>
      <c r="B11" s="60">
        <v>1.6012</v>
      </c>
      <c r="C11" s="150"/>
      <c r="D11" s="42"/>
      <c r="E11" s="67"/>
    </row>
    <row r="12" spans="1:13" s="51" customFormat="1" ht="18" customHeight="1" x14ac:dyDescent="0.35">
      <c r="A12" s="41">
        <v>2023</v>
      </c>
      <c r="B12" s="60">
        <v>1.2409601411158517</v>
      </c>
      <c r="C12" s="150"/>
      <c r="D12" s="42"/>
      <c r="E12" s="67"/>
    </row>
    <row r="13" spans="1:13" s="51" customFormat="1" ht="18" customHeight="1" thickBot="1" x14ac:dyDescent="0.4">
      <c r="A13" s="46">
        <v>2024</v>
      </c>
      <c r="B13" s="65">
        <v>1.4319500000000001</v>
      </c>
      <c r="C13" s="215"/>
      <c r="D13" s="47"/>
      <c r="E13" s="66"/>
      <c r="G13" s="117"/>
    </row>
    <row r="14" spans="1:13" ht="18" customHeight="1" thickTop="1" x14ac:dyDescent="0.35">
      <c r="A14" s="41">
        <v>2025</v>
      </c>
      <c r="B14" s="60">
        <v>1.340244395315523</v>
      </c>
      <c r="C14" s="150"/>
      <c r="D14" s="42"/>
      <c r="E14" s="67"/>
      <c r="G14" s="118"/>
    </row>
    <row r="15" spans="1:13" ht="37.799999999999997" customHeight="1" x14ac:dyDescent="0.35">
      <c r="A15" s="41">
        <v>2026</v>
      </c>
      <c r="B15" s="60">
        <v>1.2956734863576678</v>
      </c>
      <c r="C15" s="179"/>
      <c r="D15" s="181"/>
      <c r="E15" s="67"/>
      <c r="G15" s="183"/>
      <c r="H15" s="118"/>
    </row>
    <row r="16" spans="1:13" ht="18" customHeight="1" x14ac:dyDescent="0.35">
      <c r="A16" s="41">
        <v>2027</v>
      </c>
      <c r="B16" s="60">
        <v>1.2734049712684694</v>
      </c>
      <c r="C16" s="179"/>
      <c r="D16" s="42"/>
      <c r="E16" s="67"/>
      <c r="G16" s="118"/>
      <c r="H16" s="118"/>
    </row>
    <row r="17" spans="1:8" ht="20.399999999999999" x14ac:dyDescent="0.35">
      <c r="A17" s="220">
        <v>2028</v>
      </c>
      <c r="B17" s="221">
        <v>1.2243665339584606</v>
      </c>
      <c r="C17" s="222"/>
      <c r="D17" s="229"/>
      <c r="E17" s="230"/>
      <c r="G17" s="118"/>
      <c r="H17" s="118"/>
    </row>
    <row r="18" spans="1:8" s="154" customFormat="1" ht="36" x14ac:dyDescent="0.35">
      <c r="A18" s="188">
        <v>2029</v>
      </c>
      <c r="B18" s="189">
        <v>1.2811296436729167</v>
      </c>
      <c r="C18" s="190" t="s">
        <v>302</v>
      </c>
      <c r="D18" s="192" t="s">
        <v>352</v>
      </c>
      <c r="E18" s="191"/>
      <c r="G18" s="118"/>
      <c r="H18" s="118"/>
    </row>
    <row r="19" spans="1:8" s="156" customFormat="1" ht="72" x14ac:dyDescent="0.35">
      <c r="A19" s="188">
        <v>2030</v>
      </c>
      <c r="B19" s="189">
        <v>1.4878307522129033</v>
      </c>
      <c r="C19" s="190" t="s">
        <v>263</v>
      </c>
      <c r="D19" s="192" t="s">
        <v>353</v>
      </c>
      <c r="E19" s="191"/>
      <c r="G19" s="118"/>
      <c r="H19" s="118"/>
    </row>
    <row r="20" spans="1:8" s="156" customFormat="1" ht="18" customHeight="1" x14ac:dyDescent="0.35">
      <c r="A20" s="41">
        <v>2031</v>
      </c>
      <c r="B20" s="60">
        <v>1.4452133425063187</v>
      </c>
      <c r="C20" s="94"/>
      <c r="D20" s="42"/>
      <c r="E20" s="95"/>
      <c r="G20" s="118"/>
      <c r="H20" s="118"/>
    </row>
    <row r="21" spans="1:8" s="156" customFormat="1" ht="18" customHeight="1" x14ac:dyDescent="0.35">
      <c r="A21" s="41">
        <v>2032</v>
      </c>
      <c r="B21" s="60">
        <v>1.4116699504671442</v>
      </c>
      <c r="C21" s="94"/>
      <c r="D21" s="42"/>
      <c r="E21" s="95"/>
      <c r="G21" s="118"/>
      <c r="H21" s="118"/>
    </row>
    <row r="22" spans="1:8" s="156" customFormat="1" ht="18" customHeight="1" x14ac:dyDescent="0.35">
      <c r="A22" s="41">
        <v>2033</v>
      </c>
      <c r="B22" s="60">
        <v>1.3866155769927362</v>
      </c>
      <c r="C22" s="94"/>
      <c r="D22" s="42"/>
      <c r="E22" s="95"/>
      <c r="G22" s="118"/>
    </row>
    <row r="23" spans="1:8" ht="21.75" customHeight="1" x14ac:dyDescent="0.35">
      <c r="A23" s="85"/>
      <c r="G23" s="118"/>
    </row>
    <row r="24" spans="1:8" ht="21.75" customHeight="1" x14ac:dyDescent="0.35">
      <c r="A24" s="264" t="str">
        <f>Headings!H46</f>
        <v>Page 46</v>
      </c>
      <c r="B24" s="266"/>
      <c r="C24" s="266"/>
      <c r="D24" s="266"/>
      <c r="E24" s="266"/>
      <c r="G24" s="118"/>
    </row>
    <row r="26" spans="1:8" ht="21.75" customHeight="1" x14ac:dyDescent="0.35">
      <c r="G26" s="118"/>
    </row>
    <row r="27" spans="1:8" ht="21.75" customHeight="1" x14ac:dyDescent="0.35">
      <c r="B27" s="6"/>
      <c r="C27" s="6"/>
      <c r="G27" s="118"/>
    </row>
    <row r="28" spans="1:8" ht="21.75" customHeight="1" x14ac:dyDescent="0.35">
      <c r="G28" s="118"/>
    </row>
    <row r="29" spans="1:8" ht="21.75" customHeight="1" x14ac:dyDescent="0.35">
      <c r="A29" s="5"/>
      <c r="B29" s="5"/>
      <c r="C29" s="5"/>
    </row>
    <row r="30" spans="1:8" ht="21.75" customHeight="1" x14ac:dyDescent="0.35">
      <c r="A30" s="5"/>
      <c r="B30" s="5"/>
      <c r="C30" s="5"/>
    </row>
    <row r="31" spans="1:8" ht="21.75" customHeight="1" x14ac:dyDescent="0.35">
      <c r="A31" s="5"/>
      <c r="B31" s="5"/>
      <c r="C31" s="5"/>
    </row>
    <row r="32" spans="1:8" ht="21.75" customHeight="1" x14ac:dyDescent="0.35">
      <c r="A32" s="5"/>
      <c r="B32" s="5"/>
      <c r="C32" s="5"/>
    </row>
  </sheetData>
  <mergeCells count="3">
    <mergeCell ref="A1:E1"/>
    <mergeCell ref="A2:E2"/>
    <mergeCell ref="A24:E24"/>
  </mergeCells>
  <pageMargins left="0.75" right="0.75" top="1" bottom="1" header="0.5" footer="0.5"/>
  <pageSetup scale="93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E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65" t="str">
        <f>Headings!E47</f>
        <v>August 2024 Flood District Property Tax Forecast</v>
      </c>
      <c r="B1" s="266"/>
      <c r="C1" s="266"/>
      <c r="D1" s="266"/>
      <c r="E1" s="266"/>
    </row>
    <row r="2" spans="1:5" ht="21.75" customHeight="1" x14ac:dyDescent="0.35">
      <c r="A2" s="265" t="s">
        <v>84</v>
      </c>
      <c r="B2" s="266"/>
      <c r="C2" s="266"/>
      <c r="D2" s="266"/>
      <c r="E2" s="266"/>
    </row>
    <row r="4" spans="1:5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Headings!E55</f>
        <v>% Change from July 2024 Forecast</v>
      </c>
      <c r="E4" s="32" t="str">
        <f>Headings!F55</f>
        <v>$ Change from July 2024 Forecast</v>
      </c>
    </row>
    <row r="5" spans="1:5" s="51" customFormat="1" ht="18" customHeight="1" x14ac:dyDescent="0.35">
      <c r="A5" s="36">
        <v>2014</v>
      </c>
      <c r="B5" s="37">
        <v>52104009</v>
      </c>
      <c r="C5" s="80" t="s">
        <v>78</v>
      </c>
      <c r="D5" s="49">
        <v>0</v>
      </c>
      <c r="E5" s="40">
        <v>0</v>
      </c>
    </row>
    <row r="6" spans="1:5" s="51" customFormat="1" ht="18" customHeight="1" x14ac:dyDescent="0.35">
      <c r="A6" s="41">
        <v>2015</v>
      </c>
      <c r="B6" s="42">
        <v>53571768</v>
      </c>
      <c r="C6" s="44">
        <v>2.8169790159525032E-2</v>
      </c>
      <c r="D6" s="44">
        <v>0</v>
      </c>
      <c r="E6" s="45">
        <v>0</v>
      </c>
    </row>
    <row r="7" spans="1:5" s="51" customFormat="1" ht="18" customHeight="1" x14ac:dyDescent="0.35">
      <c r="A7" s="41">
        <v>2016</v>
      </c>
      <c r="B7" s="42">
        <v>55124711</v>
      </c>
      <c r="C7" s="44">
        <v>2.8988085664822583E-2</v>
      </c>
      <c r="D7" s="44">
        <v>0</v>
      </c>
      <c r="E7" s="45">
        <v>0</v>
      </c>
    </row>
    <row r="8" spans="1:5" s="51" customFormat="1" ht="18" customHeight="1" x14ac:dyDescent="0.35">
      <c r="A8" s="41">
        <v>2017</v>
      </c>
      <c r="B8" s="42">
        <v>55124711</v>
      </c>
      <c r="C8" s="44">
        <v>0</v>
      </c>
      <c r="D8" s="44">
        <v>0</v>
      </c>
      <c r="E8" s="45">
        <v>0</v>
      </c>
    </row>
    <row r="9" spans="1:5" s="51" customFormat="1" ht="18" customHeight="1" x14ac:dyDescent="0.35">
      <c r="A9" s="41">
        <v>2018</v>
      </c>
      <c r="B9" s="42">
        <v>57037253</v>
      </c>
      <c r="C9" s="44">
        <v>3.4694821347907023E-2</v>
      </c>
      <c r="D9" s="44">
        <v>0</v>
      </c>
      <c r="E9" s="45">
        <v>0</v>
      </c>
    </row>
    <row r="10" spans="1:5" s="51" customFormat="1" ht="18" customHeight="1" x14ac:dyDescent="0.35">
      <c r="A10" s="41">
        <v>2019</v>
      </c>
      <c r="B10" s="42">
        <v>58404026</v>
      </c>
      <c r="C10" s="44">
        <v>2.3962812514831233E-2</v>
      </c>
      <c r="D10" s="44">
        <v>0</v>
      </c>
      <c r="E10" s="45">
        <v>0</v>
      </c>
    </row>
    <row r="11" spans="1:5" s="51" customFormat="1" ht="18" customHeight="1" x14ac:dyDescent="0.35">
      <c r="A11" s="41">
        <v>2020</v>
      </c>
      <c r="B11" s="42">
        <v>58829811</v>
      </c>
      <c r="C11" s="44">
        <v>7.2903364572847185E-3</v>
      </c>
      <c r="D11" s="44">
        <v>0</v>
      </c>
      <c r="E11" s="45">
        <v>0</v>
      </c>
    </row>
    <row r="12" spans="1:5" s="51" customFormat="1" ht="18" customHeight="1" x14ac:dyDescent="0.35">
      <c r="A12" s="41">
        <v>2021</v>
      </c>
      <c r="B12" s="42">
        <v>58486420</v>
      </c>
      <c r="C12" s="44">
        <v>-5.837023681752096E-3</v>
      </c>
      <c r="D12" s="44">
        <v>0</v>
      </c>
      <c r="E12" s="45">
        <v>0</v>
      </c>
    </row>
    <row r="13" spans="1:5" s="51" customFormat="1" ht="18" customHeight="1" x14ac:dyDescent="0.35">
      <c r="A13" s="41">
        <v>2022</v>
      </c>
      <c r="B13" s="42">
        <v>58596032</v>
      </c>
      <c r="C13" s="44">
        <v>1.8741444595171686E-3</v>
      </c>
      <c r="D13" s="44">
        <v>0</v>
      </c>
      <c r="E13" s="45">
        <v>0</v>
      </c>
    </row>
    <row r="14" spans="1:5" s="51" customFormat="1" ht="18" customHeight="1" x14ac:dyDescent="0.35">
      <c r="A14" s="41">
        <v>2023</v>
      </c>
      <c r="B14" s="42">
        <v>58880026</v>
      </c>
      <c r="C14" s="44">
        <v>4.8466421753610156E-3</v>
      </c>
      <c r="D14" s="44">
        <v>0</v>
      </c>
      <c r="E14" s="45">
        <v>0</v>
      </c>
    </row>
    <row r="15" spans="1:5" s="51" customFormat="1" ht="18" customHeight="1" thickBot="1" x14ac:dyDescent="0.4">
      <c r="A15" s="46">
        <v>2024</v>
      </c>
      <c r="B15" s="47">
        <v>58495615</v>
      </c>
      <c r="C15" s="53">
        <v>-6.5287165464227304E-3</v>
      </c>
      <c r="D15" s="53">
        <v>0</v>
      </c>
      <c r="E15" s="75">
        <v>0</v>
      </c>
    </row>
    <row r="16" spans="1:5" ht="18" customHeight="1" thickTop="1" x14ac:dyDescent="0.35">
      <c r="A16" s="41">
        <v>2025</v>
      </c>
      <c r="B16" s="42">
        <v>59208911</v>
      </c>
      <c r="C16" s="44">
        <v>1.2194008046586102E-2</v>
      </c>
      <c r="D16" s="44">
        <v>0</v>
      </c>
      <c r="E16" s="45">
        <v>0</v>
      </c>
    </row>
    <row r="17" spans="1:5" s="126" customFormat="1" ht="18" customHeight="1" x14ac:dyDescent="0.35">
      <c r="A17" s="41">
        <v>2026</v>
      </c>
      <c r="B17" s="42">
        <v>59916729.999999993</v>
      </c>
      <c r="C17" s="44">
        <v>1.1954602576628837E-2</v>
      </c>
      <c r="D17" s="44">
        <v>-9.9628354530256757E-5</v>
      </c>
      <c r="E17" s="45">
        <v>-5970.0000000074506</v>
      </c>
    </row>
    <row r="18" spans="1:5" s="141" customFormat="1" ht="18" customHeight="1" x14ac:dyDescent="0.35">
      <c r="A18" s="41">
        <v>2027</v>
      </c>
      <c r="B18" s="42">
        <v>60617493.999999993</v>
      </c>
      <c r="C18" s="44">
        <v>1.1695631587371302E-2</v>
      </c>
      <c r="D18" s="44">
        <v>-1.0144556800317783E-4</v>
      </c>
      <c r="E18" s="45">
        <v>-6150</v>
      </c>
    </row>
    <row r="19" spans="1:5" s="143" customFormat="1" ht="18" customHeight="1" x14ac:dyDescent="0.35">
      <c r="A19" s="41">
        <v>2028</v>
      </c>
      <c r="B19" s="42">
        <v>61308577.999999993</v>
      </c>
      <c r="C19" s="44">
        <v>1.1400735239896154E-2</v>
      </c>
      <c r="D19" s="44">
        <v>-4.1362810664358207E-5</v>
      </c>
      <c r="E19" s="45">
        <v>-2536</v>
      </c>
    </row>
    <row r="20" spans="1:5" s="154" customFormat="1" ht="18" customHeight="1" x14ac:dyDescent="0.35">
      <c r="A20" s="41">
        <v>2029</v>
      </c>
      <c r="B20" s="42">
        <v>61994437.999999993</v>
      </c>
      <c r="C20" s="44">
        <v>1.1187015298250724E-2</v>
      </c>
      <c r="D20" s="44">
        <v>4.1602236835691642E-5</v>
      </c>
      <c r="E20" s="45">
        <v>2579</v>
      </c>
    </row>
    <row r="21" spans="1:5" s="156" customFormat="1" ht="18" customHeight="1" x14ac:dyDescent="0.35">
      <c r="A21" s="41">
        <v>2030</v>
      </c>
      <c r="B21" s="42">
        <v>62672958</v>
      </c>
      <c r="C21" s="44">
        <v>1.0944852826958673E-2</v>
      </c>
      <c r="D21" s="44">
        <v>8.9743725175894795E-5</v>
      </c>
      <c r="E21" s="45">
        <v>5624.0000000074506</v>
      </c>
    </row>
    <row r="22" spans="1:5" s="156" customFormat="1" ht="18" customHeight="1" x14ac:dyDescent="0.35">
      <c r="A22" s="41">
        <v>2031</v>
      </c>
      <c r="B22" s="42">
        <v>63343917.000000007</v>
      </c>
      <c r="C22" s="44">
        <v>1.0705717767462097E-2</v>
      </c>
      <c r="D22" s="44">
        <v>8.7514087431461718E-5</v>
      </c>
      <c r="E22" s="45">
        <v>5543.0000000074506</v>
      </c>
    </row>
    <row r="23" spans="1:5" s="156" customFormat="1" ht="18" customHeight="1" x14ac:dyDescent="0.35">
      <c r="A23" s="41">
        <v>2032</v>
      </c>
      <c r="B23" s="42">
        <v>64009067.000000007</v>
      </c>
      <c r="C23" s="44">
        <v>1.0500613657977498E-2</v>
      </c>
      <c r="D23" s="44">
        <v>-2.6089985704080831E-6</v>
      </c>
      <c r="E23" s="45">
        <v>-167</v>
      </c>
    </row>
    <row r="24" spans="1:5" s="156" customFormat="1" ht="18" customHeight="1" x14ac:dyDescent="0.35">
      <c r="A24" s="41">
        <v>2033</v>
      </c>
      <c r="B24" s="42">
        <v>64667800.000000007</v>
      </c>
      <c r="C24" s="44">
        <v>1.0291245145004124E-2</v>
      </c>
      <c r="D24" s="44">
        <v>-1.840144532514465E-4</v>
      </c>
      <c r="E24" s="45">
        <v>-11902</v>
      </c>
    </row>
    <row r="25" spans="1:5" ht="21.75" customHeight="1" x14ac:dyDescent="0.35">
      <c r="A25" s="24" t="s">
        <v>4</v>
      </c>
      <c r="B25" s="3"/>
      <c r="C25" s="3"/>
    </row>
    <row r="26" spans="1:5" ht="21.75" customHeight="1" x14ac:dyDescent="0.35">
      <c r="A26" s="29" t="s">
        <v>112</v>
      </c>
      <c r="B26" s="3"/>
      <c r="C26" s="3"/>
    </row>
    <row r="27" spans="1:5" ht="21.75" customHeight="1" x14ac:dyDescent="0.35">
      <c r="A27" s="29" t="s">
        <v>244</v>
      </c>
      <c r="B27" s="3"/>
      <c r="C27" s="3"/>
    </row>
    <row r="28" spans="1:5" ht="21.75" customHeight="1" x14ac:dyDescent="0.35">
      <c r="A28" s="29" t="s">
        <v>226</v>
      </c>
      <c r="B28" s="18"/>
      <c r="C28" s="18"/>
    </row>
    <row r="29" spans="1:5" ht="21.75" customHeight="1" x14ac:dyDescent="0.35">
      <c r="A29" s="3"/>
      <c r="B29" s="18"/>
      <c r="C29" s="18"/>
    </row>
    <row r="30" spans="1:5" ht="21.75" customHeight="1" x14ac:dyDescent="0.35">
      <c r="A30" s="264" t="str">
        <f>Headings!F47</f>
        <v>Page 47</v>
      </c>
      <c r="B30" s="267"/>
      <c r="C30" s="267"/>
      <c r="D30" s="267"/>
      <c r="E30" s="266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30:E30"/>
    <mergeCell ref="A2:E2"/>
    <mergeCell ref="A1:E1"/>
  </mergeCells>
  <phoneticPr fontId="4"/>
  <pageMargins left="0.75" right="0.75" top="1" bottom="1" header="0.5" footer="0.5"/>
  <pageSetup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E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114" customWidth="1"/>
    <col min="2" max="2" width="20.7265625" style="114" customWidth="1"/>
    <col min="3" max="3" width="10.7265625" style="114" customWidth="1"/>
    <col min="4" max="5" width="17.7265625" style="115" customWidth="1"/>
    <col min="6" max="16384" width="10.7265625" style="115"/>
  </cols>
  <sheetData>
    <row r="1" spans="1:5" ht="23.4" x14ac:dyDescent="0.35">
      <c r="A1" s="265" t="str">
        <f>Headings!E48</f>
        <v>August 2024 Marine Levy Property Tax Forecast</v>
      </c>
      <c r="B1" s="266"/>
      <c r="C1" s="266"/>
      <c r="D1" s="266"/>
      <c r="E1" s="266"/>
    </row>
    <row r="2" spans="1:5" ht="21.75" customHeight="1" x14ac:dyDescent="0.35">
      <c r="A2" s="265" t="s">
        <v>84</v>
      </c>
      <c r="B2" s="266"/>
      <c r="C2" s="266"/>
      <c r="D2" s="266"/>
      <c r="E2" s="266"/>
    </row>
    <row r="4" spans="1:5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Headings!E55</f>
        <v>% Change from July 2024 Forecast</v>
      </c>
      <c r="E4" s="32" t="str">
        <f>Headings!F55</f>
        <v>$ Change from July 2024 Forecast</v>
      </c>
    </row>
    <row r="5" spans="1:5" s="51" customFormat="1" ht="18" customHeight="1" x14ac:dyDescent="0.35">
      <c r="A5" s="36">
        <v>2014</v>
      </c>
      <c r="B5" s="37">
        <v>1183252</v>
      </c>
      <c r="C5" s="80" t="s">
        <v>78</v>
      </c>
      <c r="D5" s="49">
        <v>0</v>
      </c>
      <c r="E5" s="40">
        <v>0</v>
      </c>
    </row>
    <row r="6" spans="1:5" s="51" customFormat="1" ht="18" customHeight="1" x14ac:dyDescent="0.35">
      <c r="A6" s="41">
        <v>2015</v>
      </c>
      <c r="B6" s="42">
        <v>1183252</v>
      </c>
      <c r="C6" s="44">
        <v>0</v>
      </c>
      <c r="D6" s="44">
        <v>0</v>
      </c>
      <c r="E6" s="45">
        <v>0</v>
      </c>
    </row>
    <row r="7" spans="1:5" s="51" customFormat="1" ht="18" customHeight="1" x14ac:dyDescent="0.35">
      <c r="A7" s="41">
        <v>2016</v>
      </c>
      <c r="B7" s="42">
        <v>1183252</v>
      </c>
      <c r="C7" s="44">
        <v>0</v>
      </c>
      <c r="D7" s="44">
        <v>0</v>
      </c>
      <c r="E7" s="45">
        <v>0</v>
      </c>
    </row>
    <row r="8" spans="1:5" s="51" customFormat="1" ht="18" customHeight="1" x14ac:dyDescent="0.35">
      <c r="A8" s="41">
        <v>2017</v>
      </c>
      <c r="B8" s="42">
        <v>5769754</v>
      </c>
      <c r="C8" s="44">
        <v>3.8761836024785925</v>
      </c>
      <c r="D8" s="44">
        <v>0</v>
      </c>
      <c r="E8" s="45">
        <v>0</v>
      </c>
    </row>
    <row r="9" spans="1:5" s="51" customFormat="1" ht="18" customHeight="1" x14ac:dyDescent="0.35">
      <c r="A9" s="41">
        <v>2018</v>
      </c>
      <c r="B9" s="42">
        <v>5927796</v>
      </c>
      <c r="C9" s="44">
        <v>2.7391462443632886E-2</v>
      </c>
      <c r="D9" s="54">
        <v>0</v>
      </c>
      <c r="E9" s="45">
        <v>0</v>
      </c>
    </row>
    <row r="10" spans="1:5" s="51" customFormat="1" ht="18" customHeight="1" x14ac:dyDescent="0.35">
      <c r="A10" s="41">
        <v>2019</v>
      </c>
      <c r="B10" s="42">
        <v>6117419</v>
      </c>
      <c r="C10" s="44">
        <v>3.1988786388735369E-2</v>
      </c>
      <c r="D10" s="44">
        <v>0</v>
      </c>
      <c r="E10" s="45">
        <v>0</v>
      </c>
    </row>
    <row r="11" spans="1:5" s="51" customFormat="1" ht="18" customHeight="1" x14ac:dyDescent="0.35">
      <c r="A11" s="41">
        <v>2020</v>
      </c>
      <c r="B11" s="42">
        <v>6290100</v>
      </c>
      <c r="C11" s="44">
        <v>2.8227754221183732E-2</v>
      </c>
      <c r="D11" s="44">
        <v>0</v>
      </c>
      <c r="E11" s="45">
        <v>0</v>
      </c>
    </row>
    <row r="12" spans="1:5" s="51" customFormat="1" ht="18" customHeight="1" x14ac:dyDescent="0.35">
      <c r="A12" s="41">
        <v>2021</v>
      </c>
      <c r="B12" s="42">
        <v>6461231</v>
      </c>
      <c r="C12" s="44">
        <v>2.7206403713772476E-2</v>
      </c>
      <c r="D12" s="44">
        <v>0</v>
      </c>
      <c r="E12" s="45">
        <v>0</v>
      </c>
    </row>
    <row r="13" spans="1:5" s="51" customFormat="1" ht="18" customHeight="1" x14ac:dyDescent="0.35">
      <c r="A13" s="41">
        <v>2022</v>
      </c>
      <c r="B13" s="42">
        <v>6525843</v>
      </c>
      <c r="C13" s="44">
        <v>9.9999520215265925E-3</v>
      </c>
      <c r="D13" s="44">
        <v>0</v>
      </c>
      <c r="E13" s="45">
        <v>0</v>
      </c>
    </row>
    <row r="14" spans="1:5" s="51" customFormat="1" ht="18" customHeight="1" x14ac:dyDescent="0.35">
      <c r="A14" s="41">
        <v>2023</v>
      </c>
      <c r="B14" s="42">
        <v>6820483</v>
      </c>
      <c r="C14" s="44">
        <v>4.5149722419004057E-2</v>
      </c>
      <c r="D14" s="44">
        <v>0</v>
      </c>
      <c r="E14" s="45">
        <v>0</v>
      </c>
    </row>
    <row r="15" spans="1:5" s="51" customFormat="1" ht="18" customHeight="1" thickBot="1" x14ac:dyDescent="0.4">
      <c r="A15" s="46">
        <v>2024</v>
      </c>
      <c r="B15" s="47">
        <v>7000384</v>
      </c>
      <c r="C15" s="53">
        <v>2.6376577729172457E-2</v>
      </c>
      <c r="D15" s="53">
        <v>0</v>
      </c>
      <c r="E15" s="75">
        <v>0</v>
      </c>
    </row>
    <row r="16" spans="1:5" ht="18" customHeight="1" thickTop="1" x14ac:dyDescent="0.35">
      <c r="A16" s="41">
        <v>2025</v>
      </c>
      <c r="B16" s="42">
        <v>7155760.8400000008</v>
      </c>
      <c r="C16" s="44">
        <v>2.2195473848291902E-2</v>
      </c>
      <c r="D16" s="44">
        <v>0</v>
      </c>
      <c r="E16" s="45">
        <v>0</v>
      </c>
    </row>
    <row r="17" spans="1:5" s="126" customFormat="1" ht="18" customHeight="1" x14ac:dyDescent="0.35">
      <c r="A17" s="41">
        <v>2026</v>
      </c>
      <c r="B17" s="42">
        <v>7312862.448400002</v>
      </c>
      <c r="C17" s="44">
        <v>2.1954563869968746E-2</v>
      </c>
      <c r="D17" s="44">
        <v>-9.8720402436192067E-5</v>
      </c>
      <c r="E17" s="45">
        <v>-721.99999999720603</v>
      </c>
    </row>
    <row r="18" spans="1:5" s="141" customFormat="1" ht="18" customHeight="1" x14ac:dyDescent="0.35">
      <c r="A18" s="41">
        <v>2027</v>
      </c>
      <c r="B18" s="42">
        <v>7471520.0728840018</v>
      </c>
      <c r="C18" s="44">
        <v>2.1695693800272808E-2</v>
      </c>
      <c r="D18" s="44">
        <v>-1.0040054368898321E-4</v>
      </c>
      <c r="E18" s="45">
        <v>-750.21999999694526</v>
      </c>
    </row>
    <row r="19" spans="1:5" s="143" customFormat="1" ht="18" customHeight="1" x14ac:dyDescent="0.35">
      <c r="A19" s="41">
        <v>2028</v>
      </c>
      <c r="B19" s="42">
        <v>7631416.273612842</v>
      </c>
      <c r="C19" s="44">
        <v>2.1400759038196604E-2</v>
      </c>
      <c r="D19" s="44">
        <v>-4.0845559507340923E-5</v>
      </c>
      <c r="E19" s="45">
        <v>-311.72219999693334</v>
      </c>
    </row>
    <row r="20" spans="1:5" s="154" customFormat="1" ht="18" customHeight="1" x14ac:dyDescent="0.35">
      <c r="A20" s="41">
        <v>2029</v>
      </c>
      <c r="B20" s="42">
        <v>7793103.4363489691</v>
      </c>
      <c r="C20" s="44">
        <v>2.1187045358171952E-2</v>
      </c>
      <c r="D20" s="44">
        <v>4.1340898275121774E-5</v>
      </c>
      <c r="E20" s="45">
        <v>322.16057800222188</v>
      </c>
    </row>
    <row r="21" spans="1:5" s="156" customFormat="1" ht="18" customHeight="1" x14ac:dyDescent="0.35">
      <c r="A21" s="41">
        <v>2030</v>
      </c>
      <c r="B21" s="42">
        <v>7956328.4707124587</v>
      </c>
      <c r="C21" s="44">
        <v>2.0944805326484905E-2</v>
      </c>
      <c r="D21" s="44">
        <v>8.8916022509044623E-5</v>
      </c>
      <c r="E21" s="45">
        <v>707.38218378182501</v>
      </c>
    </row>
    <row r="22" spans="1:5" s="156" customFormat="1" ht="18" customHeight="1" x14ac:dyDescent="0.35">
      <c r="A22" s="41">
        <v>2031</v>
      </c>
      <c r="B22" s="42">
        <v>8121069.7554195821</v>
      </c>
      <c r="C22" s="44">
        <v>2.0705691741302878E-2</v>
      </c>
      <c r="D22" s="44">
        <v>8.6628605124428049E-5</v>
      </c>
      <c r="E22" s="45">
        <v>703.45600561797619</v>
      </c>
    </row>
    <row r="23" spans="1:5" s="156" customFormat="1" ht="18" customHeight="1" x14ac:dyDescent="0.35">
      <c r="A23" s="41">
        <v>2032</v>
      </c>
      <c r="B23" s="42">
        <v>8287556.4529737784</v>
      </c>
      <c r="C23" s="44">
        <v>2.0500587061586417E-2</v>
      </c>
      <c r="D23" s="44">
        <v>-2.5953824414060023E-6</v>
      </c>
      <c r="E23" s="45">
        <v>-21.509434325620532</v>
      </c>
    </row>
    <row r="24" spans="1:5" s="156" customFormat="1" ht="18" customHeight="1" x14ac:dyDescent="0.35">
      <c r="A24" s="41">
        <v>2033</v>
      </c>
      <c r="B24" s="42">
        <v>8455721.0175035149</v>
      </c>
      <c r="C24" s="44">
        <v>2.0291211949379218E-2</v>
      </c>
      <c r="D24" s="44">
        <v>-1.822959243075184E-4</v>
      </c>
      <c r="E24" s="45">
        <v>-1541.724528670311</v>
      </c>
    </row>
    <row r="25" spans="1:5" ht="21.75" customHeight="1" x14ac:dyDescent="0.35">
      <c r="A25" s="24" t="s">
        <v>4</v>
      </c>
      <c r="B25" s="3"/>
      <c r="C25" s="3"/>
    </row>
    <row r="26" spans="1:5" ht="21.75" customHeight="1" x14ac:dyDescent="0.35">
      <c r="A26" s="29" t="s">
        <v>248</v>
      </c>
      <c r="B26" s="3"/>
      <c r="C26" s="3"/>
    </row>
    <row r="27" spans="1:5" ht="21.75" customHeight="1" x14ac:dyDescent="0.35">
      <c r="A27" s="70" t="s">
        <v>249</v>
      </c>
      <c r="B27" s="3"/>
      <c r="C27" s="3"/>
    </row>
    <row r="28" spans="1:5" ht="21.75" customHeight="1" x14ac:dyDescent="0.35">
      <c r="A28" s="3"/>
      <c r="B28" s="115"/>
      <c r="C28" s="115"/>
    </row>
    <row r="29" spans="1:5" ht="21.75" customHeight="1" x14ac:dyDescent="0.35">
      <c r="A29" s="3"/>
      <c r="B29" s="115"/>
      <c r="C29" s="115"/>
    </row>
    <row r="30" spans="1:5" ht="21.75" customHeight="1" x14ac:dyDescent="0.35">
      <c r="A30" s="264" t="str">
        <f>Headings!F48</f>
        <v>Page 48</v>
      </c>
      <c r="B30" s="267"/>
      <c r="C30" s="267"/>
      <c r="D30" s="267"/>
      <c r="E30" s="266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1:E1"/>
    <mergeCell ref="A2:E2"/>
    <mergeCell ref="A30:E30"/>
  </mergeCells>
  <pageMargins left="0.75" right="0.75" top="1" bottom="1" header="0.5" footer="0.5"/>
  <pageSetup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G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7" ht="23.4" x14ac:dyDescent="0.35">
      <c r="A1" s="265" t="str">
        <f>Headings!E49</f>
        <v>August 2024 Transit Property Tax Forecast</v>
      </c>
      <c r="B1" s="266"/>
      <c r="C1" s="266"/>
      <c r="D1" s="266"/>
      <c r="E1" s="266"/>
    </row>
    <row r="2" spans="1:7" ht="21.75" customHeight="1" x14ac:dyDescent="0.35">
      <c r="A2" s="265" t="s">
        <v>84</v>
      </c>
      <c r="B2" s="266"/>
      <c r="C2" s="266"/>
      <c r="D2" s="266"/>
      <c r="E2" s="266"/>
    </row>
    <row r="4" spans="1:7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Headings!E55</f>
        <v>% Change from July 2024 Forecast</v>
      </c>
      <c r="E4" s="32" t="str">
        <f>Headings!F55</f>
        <v>$ Change from July 2024 Forecast</v>
      </c>
    </row>
    <row r="5" spans="1:7" s="51" customFormat="1" ht="18" customHeight="1" x14ac:dyDescent="0.35">
      <c r="A5" s="36">
        <v>2014</v>
      </c>
      <c r="B5" s="37">
        <v>25426081.857224997</v>
      </c>
      <c r="C5" s="80" t="s">
        <v>78</v>
      </c>
      <c r="D5" s="49">
        <v>0</v>
      </c>
      <c r="E5" s="40">
        <v>0</v>
      </c>
      <c r="F5" s="56"/>
      <c r="G5" s="69"/>
    </row>
    <row r="6" spans="1:7" s="51" customFormat="1" ht="18" customHeight="1" x14ac:dyDescent="0.35">
      <c r="A6" s="41">
        <v>2015</v>
      </c>
      <c r="B6" s="42">
        <v>26253065</v>
      </c>
      <c r="C6" s="44">
        <v>3.2524993328455265E-2</v>
      </c>
      <c r="D6" s="44">
        <v>0</v>
      </c>
      <c r="E6" s="45">
        <v>0</v>
      </c>
    </row>
    <row r="7" spans="1:7" s="51" customFormat="1" ht="18" customHeight="1" x14ac:dyDescent="0.35">
      <c r="A7" s="41">
        <v>2016</v>
      </c>
      <c r="B7" s="42">
        <v>26951390</v>
      </c>
      <c r="C7" s="44">
        <v>2.6599751305228514E-2</v>
      </c>
      <c r="D7" s="44">
        <v>0</v>
      </c>
      <c r="E7" s="45">
        <v>0</v>
      </c>
    </row>
    <row r="8" spans="1:7" s="51" customFormat="1" ht="18" customHeight="1" x14ac:dyDescent="0.35">
      <c r="A8" s="41">
        <v>2017</v>
      </c>
      <c r="B8" s="42">
        <v>23315897</v>
      </c>
      <c r="C8" s="44">
        <v>-0.13489074218435482</v>
      </c>
      <c r="D8" s="44">
        <v>0</v>
      </c>
      <c r="E8" s="45">
        <v>0</v>
      </c>
    </row>
    <row r="9" spans="1:7" s="51" customFormat="1" ht="18" customHeight="1" x14ac:dyDescent="0.35">
      <c r="A9" s="41">
        <v>2018</v>
      </c>
      <c r="B9" s="42">
        <v>23641990</v>
      </c>
      <c r="C9" s="44">
        <v>1.3985865523423735E-2</v>
      </c>
      <c r="D9" s="44">
        <v>0</v>
      </c>
      <c r="E9" s="45">
        <v>0</v>
      </c>
    </row>
    <row r="10" spans="1:7" s="51" customFormat="1" ht="18" customHeight="1" x14ac:dyDescent="0.35">
      <c r="A10" s="41">
        <v>2019</v>
      </c>
      <c r="B10" s="42">
        <v>29355710</v>
      </c>
      <c r="C10" s="44">
        <v>0.2416767793235679</v>
      </c>
      <c r="D10" s="44">
        <v>0</v>
      </c>
      <c r="E10" s="45">
        <v>0</v>
      </c>
    </row>
    <row r="11" spans="1:7" s="51" customFormat="1" ht="18" customHeight="1" x14ac:dyDescent="0.35">
      <c r="A11" s="41">
        <v>2020</v>
      </c>
      <c r="B11" s="42">
        <v>30184815</v>
      </c>
      <c r="C11" s="44">
        <v>2.8243397962440797E-2</v>
      </c>
      <c r="D11" s="44">
        <v>0</v>
      </c>
      <c r="E11" s="45">
        <v>0</v>
      </c>
    </row>
    <row r="12" spans="1:7" s="51" customFormat="1" ht="18" customHeight="1" x14ac:dyDescent="0.35">
      <c r="A12" s="41">
        <v>2021</v>
      </c>
      <c r="B12" s="42">
        <v>30985949</v>
      </c>
      <c r="C12" s="44">
        <v>2.6540961075958158E-2</v>
      </c>
      <c r="D12" s="44">
        <v>0</v>
      </c>
      <c r="E12" s="45">
        <v>0</v>
      </c>
    </row>
    <row r="13" spans="1:7" s="51" customFormat="1" ht="18" customHeight="1" x14ac:dyDescent="0.35">
      <c r="A13" s="41">
        <v>2022</v>
      </c>
      <c r="B13" s="42">
        <v>31794564</v>
      </c>
      <c r="C13" s="44">
        <v>2.6096183144172835E-2</v>
      </c>
      <c r="D13" s="44">
        <v>0</v>
      </c>
      <c r="E13" s="45">
        <v>0</v>
      </c>
    </row>
    <row r="14" spans="1:7" s="51" customFormat="1" ht="18" customHeight="1" x14ac:dyDescent="0.35">
      <c r="A14" s="41">
        <v>2023</v>
      </c>
      <c r="B14" s="42">
        <v>32620449</v>
      </c>
      <c r="C14" s="44">
        <v>2.5975666783793594E-2</v>
      </c>
      <c r="D14" s="44">
        <v>0</v>
      </c>
      <c r="E14" s="45">
        <v>0</v>
      </c>
    </row>
    <row r="15" spans="1:7" s="51" customFormat="1" ht="18" customHeight="1" thickBot="1" x14ac:dyDescent="0.4">
      <c r="A15" s="46">
        <v>2024</v>
      </c>
      <c r="B15" s="47">
        <v>33395703</v>
      </c>
      <c r="C15" s="53">
        <v>2.3765889917701566E-2</v>
      </c>
      <c r="D15" s="53">
        <v>0</v>
      </c>
      <c r="E15" s="75">
        <v>0</v>
      </c>
    </row>
    <row r="16" spans="1:7" ht="18" customHeight="1" thickTop="1" x14ac:dyDescent="0.35">
      <c r="A16" s="41">
        <v>2025</v>
      </c>
      <c r="B16" s="42">
        <v>34150903.873131067</v>
      </c>
      <c r="C16" s="44">
        <v>2.2613713899990895E-2</v>
      </c>
      <c r="D16" s="44">
        <v>-1.5133467812233903E-9</v>
      </c>
      <c r="E16" s="45">
        <v>-5.1682159304618835E-2</v>
      </c>
    </row>
    <row r="17" spans="1:5" s="126" customFormat="1" ht="18" customHeight="1" x14ac:dyDescent="0.35">
      <c r="A17" s="41">
        <v>2026</v>
      </c>
      <c r="B17" s="42">
        <v>34925031.83722569</v>
      </c>
      <c r="C17" s="44">
        <v>2.2667861646370246E-2</v>
      </c>
      <c r="D17" s="44">
        <v>-1.1350758250161519E-4</v>
      </c>
      <c r="E17" s="45">
        <v>-3964.7059568241239</v>
      </c>
    </row>
    <row r="18" spans="1:5" s="141" customFormat="1" ht="18" customHeight="1" x14ac:dyDescent="0.35">
      <c r="A18" s="41">
        <v>2027</v>
      </c>
      <c r="B18" s="42">
        <v>35716910.801386684</v>
      </c>
      <c r="C18" s="44">
        <v>2.2673679092167554E-2</v>
      </c>
      <c r="D18" s="44">
        <v>-1.4422876971209586E-4</v>
      </c>
      <c r="E18" s="45">
        <v>-5152.1491909399629</v>
      </c>
    </row>
    <row r="19" spans="1:5" s="143" customFormat="1" ht="18" customHeight="1" x14ac:dyDescent="0.35">
      <c r="A19" s="41">
        <v>2028</v>
      </c>
      <c r="B19" s="42">
        <v>36526370.037963249</v>
      </c>
      <c r="C19" s="44">
        <v>2.2663192824199596E-2</v>
      </c>
      <c r="D19" s="44">
        <v>-8.136826324767199E-5</v>
      </c>
      <c r="E19" s="45">
        <v>-2972.3291459903121</v>
      </c>
    </row>
    <row r="20" spans="1:5" s="154" customFormat="1" ht="18" customHeight="1" x14ac:dyDescent="0.35">
      <c r="A20" s="41">
        <v>2029</v>
      </c>
      <c r="B20" s="42">
        <v>37347637.471251108</v>
      </c>
      <c r="C20" s="44">
        <v>2.2484233512234608E-2</v>
      </c>
      <c r="D20" s="44">
        <v>2.2371928064313096E-5</v>
      </c>
      <c r="E20" s="45">
        <v>835.51996668428183</v>
      </c>
    </row>
    <row r="21" spans="1:5" s="156" customFormat="1" ht="18" customHeight="1" x14ac:dyDescent="0.35">
      <c r="A21" s="41">
        <v>2030</v>
      </c>
      <c r="B21" s="42">
        <v>38180171.4852653</v>
      </c>
      <c r="C21" s="44">
        <v>2.2291477329859033E-2</v>
      </c>
      <c r="D21" s="44">
        <v>9.7609866767767173E-5</v>
      </c>
      <c r="E21" s="45">
        <v>3726.3977186605334</v>
      </c>
    </row>
    <row r="22" spans="1:5" s="156" customFormat="1" ht="18" customHeight="1" x14ac:dyDescent="0.35">
      <c r="A22" s="41">
        <v>2031</v>
      </c>
      <c r="B22" s="42">
        <v>39028265.171695568</v>
      </c>
      <c r="C22" s="44">
        <v>2.2212935496048525E-2</v>
      </c>
      <c r="D22" s="44">
        <v>1.3330914980080877E-4</v>
      </c>
      <c r="E22" s="45">
        <v>5202.1313565298915</v>
      </c>
    </row>
    <row r="23" spans="1:5" s="156" customFormat="1" ht="18" customHeight="1" x14ac:dyDescent="0.35">
      <c r="A23" s="41">
        <v>2032</v>
      </c>
      <c r="B23" s="42">
        <v>39893697.502077051</v>
      </c>
      <c r="C23" s="44">
        <v>2.2174501648336564E-2</v>
      </c>
      <c r="D23" s="44">
        <v>8.2086380167822881E-5</v>
      </c>
      <c r="E23" s="45">
        <v>3274.4604308530688</v>
      </c>
    </row>
    <row r="24" spans="1:5" s="156" customFormat="1" ht="18" customHeight="1" x14ac:dyDescent="0.35">
      <c r="A24" s="41">
        <v>2033</v>
      </c>
      <c r="B24" s="42">
        <v>40769156.893586107</v>
      </c>
      <c r="C24" s="44">
        <v>2.1944804476032198E-2</v>
      </c>
      <c r="D24" s="44">
        <v>-1.108942860020834E-4</v>
      </c>
      <c r="E24" s="45">
        <v>-4521.5679606720805</v>
      </c>
    </row>
    <row r="25" spans="1:5" ht="21.75" customHeight="1" x14ac:dyDescent="0.35">
      <c r="A25" s="24" t="s">
        <v>4</v>
      </c>
      <c r="B25" s="3"/>
      <c r="C25" s="3"/>
    </row>
    <row r="26" spans="1:5" ht="21.75" customHeight="1" x14ac:dyDescent="0.35">
      <c r="A26" s="29" t="s">
        <v>248</v>
      </c>
      <c r="B26" s="3"/>
      <c r="C26" s="3"/>
    </row>
    <row r="27" spans="1:5" ht="21.75" customHeight="1" x14ac:dyDescent="0.35">
      <c r="A27" s="70" t="s">
        <v>249</v>
      </c>
      <c r="B27" s="3"/>
      <c r="C27" s="3"/>
    </row>
    <row r="28" spans="1:5" ht="21.75" customHeight="1" x14ac:dyDescent="0.35">
      <c r="A28" s="3"/>
      <c r="B28" s="18"/>
      <c r="C28" s="18"/>
    </row>
    <row r="29" spans="1:5" ht="21.75" customHeight="1" x14ac:dyDescent="0.35">
      <c r="A29" s="3"/>
      <c r="B29" s="18"/>
      <c r="C29" s="18"/>
    </row>
    <row r="30" spans="1:5" ht="21.75" customHeight="1" x14ac:dyDescent="0.35">
      <c r="A30" s="264" t="str">
        <f>Headings!F49</f>
        <v>Page 49</v>
      </c>
      <c r="B30" s="267"/>
      <c r="C30" s="267"/>
      <c r="D30" s="267"/>
      <c r="E30" s="266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30:E30"/>
    <mergeCell ref="A2:E2"/>
    <mergeCell ref="A1:E1"/>
  </mergeCells>
  <phoneticPr fontId="4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41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65" t="str">
        <f>Headings!E5</f>
        <v>August 2024 Unincorporated New Construction Forecast</v>
      </c>
      <c r="B1" s="266"/>
      <c r="C1" s="266"/>
      <c r="D1" s="266"/>
      <c r="E1" s="266"/>
    </row>
    <row r="2" spans="1:5" ht="21.75" customHeight="1" x14ac:dyDescent="0.35">
      <c r="A2" s="265" t="s">
        <v>84</v>
      </c>
      <c r="B2" s="266"/>
      <c r="C2" s="266"/>
      <c r="D2" s="266"/>
      <c r="E2" s="266"/>
    </row>
    <row r="4" spans="1:5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Headings!E55</f>
        <v>% Change from July 2024 Forecast</v>
      </c>
      <c r="E4" s="34" t="str">
        <f>Headings!F55</f>
        <v>$ Change from July 2024 Forecast</v>
      </c>
    </row>
    <row r="5" spans="1:5" s="51" customFormat="1" ht="18" customHeight="1" x14ac:dyDescent="0.35">
      <c r="A5" s="36">
        <v>2014</v>
      </c>
      <c r="B5" s="37">
        <v>299208000</v>
      </c>
      <c r="C5" s="72" t="s">
        <v>78</v>
      </c>
      <c r="D5" s="49">
        <v>0</v>
      </c>
      <c r="E5" s="40">
        <v>0</v>
      </c>
    </row>
    <row r="6" spans="1:5" s="51" customFormat="1" ht="18" customHeight="1" x14ac:dyDescent="0.35">
      <c r="A6" s="41">
        <v>2015</v>
      </c>
      <c r="B6" s="42">
        <v>251120765</v>
      </c>
      <c r="C6" s="43">
        <v>-0.16071507112109307</v>
      </c>
      <c r="D6" s="44">
        <v>0</v>
      </c>
      <c r="E6" s="45">
        <v>0</v>
      </c>
    </row>
    <row r="7" spans="1:5" s="51" customFormat="1" ht="18" customHeight="1" x14ac:dyDescent="0.35">
      <c r="A7" s="41">
        <v>2016</v>
      </c>
      <c r="B7" s="42">
        <v>311033282</v>
      </c>
      <c r="C7" s="43">
        <v>0.23858049731570397</v>
      </c>
      <c r="D7" s="44">
        <v>0</v>
      </c>
      <c r="E7" s="45">
        <v>0</v>
      </c>
    </row>
    <row r="8" spans="1:5" s="51" customFormat="1" ht="18" customHeight="1" x14ac:dyDescent="0.35">
      <c r="A8" s="41">
        <v>2017</v>
      </c>
      <c r="B8" s="42">
        <v>333644251</v>
      </c>
      <c r="C8" s="43">
        <v>7.2696300712925099E-2</v>
      </c>
      <c r="D8" s="44">
        <v>0</v>
      </c>
      <c r="E8" s="45">
        <v>0</v>
      </c>
    </row>
    <row r="9" spans="1:5" s="51" customFormat="1" ht="18" customHeight="1" x14ac:dyDescent="0.35">
      <c r="A9" s="41">
        <v>2018</v>
      </c>
      <c r="B9" s="42">
        <v>368351577</v>
      </c>
      <c r="C9" s="43">
        <v>0.10402494841728882</v>
      </c>
      <c r="D9" s="44">
        <v>0</v>
      </c>
      <c r="E9" s="45">
        <v>0</v>
      </c>
    </row>
    <row r="10" spans="1:5" s="51" customFormat="1" ht="18" customHeight="1" x14ac:dyDescent="0.35">
      <c r="A10" s="41">
        <v>2019</v>
      </c>
      <c r="B10" s="42">
        <v>451503571</v>
      </c>
      <c r="C10" s="43">
        <v>0.22574083889425012</v>
      </c>
      <c r="D10" s="44">
        <v>0</v>
      </c>
      <c r="E10" s="45">
        <v>0</v>
      </c>
    </row>
    <row r="11" spans="1:5" s="51" customFormat="1" ht="18" customHeight="1" x14ac:dyDescent="0.35">
      <c r="A11" s="41">
        <v>2020</v>
      </c>
      <c r="B11" s="42">
        <v>457269700.00000012</v>
      </c>
      <c r="C11" s="43">
        <v>1.2770948826006379E-2</v>
      </c>
      <c r="D11" s="44">
        <v>0</v>
      </c>
      <c r="E11" s="45">
        <v>0</v>
      </c>
    </row>
    <row r="12" spans="1:5" s="51" customFormat="1" ht="18" customHeight="1" x14ac:dyDescent="0.35">
      <c r="A12" s="41">
        <v>2021</v>
      </c>
      <c r="B12" s="42">
        <v>381854790.00000006</v>
      </c>
      <c r="C12" s="43">
        <v>-0.16492435427057606</v>
      </c>
      <c r="D12" s="44">
        <v>0</v>
      </c>
      <c r="E12" s="45">
        <v>0</v>
      </c>
    </row>
    <row r="13" spans="1:5" s="51" customFormat="1" ht="18" customHeight="1" x14ac:dyDescent="0.35">
      <c r="A13" s="41">
        <v>2022</v>
      </c>
      <c r="B13" s="42">
        <v>460606353.99999988</v>
      </c>
      <c r="C13" s="43">
        <v>0.20623432273823195</v>
      </c>
      <c r="D13" s="44">
        <v>0</v>
      </c>
      <c r="E13" s="45">
        <v>0</v>
      </c>
    </row>
    <row r="14" spans="1:5" s="51" customFormat="1" ht="18" customHeight="1" x14ac:dyDescent="0.35">
      <c r="A14" s="41">
        <v>2023</v>
      </c>
      <c r="B14" s="42">
        <v>556167110</v>
      </c>
      <c r="C14" s="43">
        <v>0.20746729863826441</v>
      </c>
      <c r="D14" s="44">
        <v>0</v>
      </c>
      <c r="E14" s="45">
        <v>0</v>
      </c>
    </row>
    <row r="15" spans="1:5" s="51" customFormat="1" ht="18" customHeight="1" thickBot="1" x14ac:dyDescent="0.4">
      <c r="A15" s="46">
        <v>2024</v>
      </c>
      <c r="B15" s="47">
        <v>476205536</v>
      </c>
      <c r="C15" s="48">
        <v>-0.1437725686439818</v>
      </c>
      <c r="D15" s="53">
        <v>0</v>
      </c>
      <c r="E15" s="75">
        <v>0</v>
      </c>
    </row>
    <row r="16" spans="1:5" ht="18" customHeight="1" thickTop="1" x14ac:dyDescent="0.35">
      <c r="A16" s="41">
        <v>2025</v>
      </c>
      <c r="B16" s="42">
        <v>510268587.94110906</v>
      </c>
      <c r="C16" s="43">
        <v>7.1530146892515356E-2</v>
      </c>
      <c r="D16" s="44">
        <v>0</v>
      </c>
      <c r="E16" s="45">
        <v>0</v>
      </c>
    </row>
    <row r="17" spans="1:5" s="126" customFormat="1" ht="18" customHeight="1" x14ac:dyDescent="0.35">
      <c r="A17" s="41">
        <v>2026</v>
      </c>
      <c r="B17" s="42">
        <v>489899032.70617098</v>
      </c>
      <c r="C17" s="43">
        <v>-3.9919281171368115E-2</v>
      </c>
      <c r="D17" s="44">
        <v>-1.1251525833012588E-2</v>
      </c>
      <c r="E17" s="45">
        <v>-5574837.0450890064</v>
      </c>
    </row>
    <row r="18" spans="1:5" s="141" customFormat="1" ht="18" customHeight="1" x14ac:dyDescent="0.35">
      <c r="A18" s="41">
        <v>2027</v>
      </c>
      <c r="B18" s="42">
        <v>507403736.88550806</v>
      </c>
      <c r="C18" s="43">
        <v>3.573124870780453E-2</v>
      </c>
      <c r="D18" s="44">
        <v>-7.4114809874239462E-3</v>
      </c>
      <c r="E18" s="45">
        <v>-3788692.9748249054</v>
      </c>
    </row>
    <row r="19" spans="1:5" s="143" customFormat="1" ht="18" customHeight="1" x14ac:dyDescent="0.35">
      <c r="A19" s="41">
        <v>2028</v>
      </c>
      <c r="B19" s="42">
        <v>521661038.99038905</v>
      </c>
      <c r="C19" s="43">
        <v>2.809853587676292E-2</v>
      </c>
      <c r="D19" s="44">
        <v>-1.0249055764923853E-2</v>
      </c>
      <c r="E19" s="45">
        <v>-5401897.4269660115</v>
      </c>
    </row>
    <row r="20" spans="1:5" s="153" customFormat="1" ht="18" customHeight="1" x14ac:dyDescent="0.35">
      <c r="A20" s="41">
        <v>2029</v>
      </c>
      <c r="B20" s="42">
        <v>490515160.94241571</v>
      </c>
      <c r="C20" s="43">
        <v>-5.9705202650848443E-2</v>
      </c>
      <c r="D20" s="44">
        <v>-1.2939278718097635E-2</v>
      </c>
      <c r="E20" s="45">
        <v>-6430113.4125199914</v>
      </c>
    </row>
    <row r="21" spans="1:5" s="156" customFormat="1" ht="18" customHeight="1" x14ac:dyDescent="0.35">
      <c r="A21" s="41">
        <v>2030</v>
      </c>
      <c r="B21" s="42">
        <v>428094313.49363846</v>
      </c>
      <c r="C21" s="43">
        <v>-0.1272556944597788</v>
      </c>
      <c r="D21" s="44">
        <v>-1.0277651248421726E-2</v>
      </c>
      <c r="E21" s="45">
        <v>-4445493.2851319313</v>
      </c>
    </row>
    <row r="22" spans="1:5" s="156" customFormat="1" ht="18" customHeight="1" x14ac:dyDescent="0.35">
      <c r="A22" s="41">
        <v>2031</v>
      </c>
      <c r="B22" s="42">
        <v>438702155.21477443</v>
      </c>
      <c r="C22" s="43">
        <v>2.4779216604318588E-2</v>
      </c>
      <c r="D22" s="44">
        <v>-1.1678078510556467E-2</v>
      </c>
      <c r="E22" s="45">
        <v>-5183734.2670974731</v>
      </c>
    </row>
    <row r="23" spans="1:5" s="156" customFormat="1" ht="18" customHeight="1" x14ac:dyDescent="0.35">
      <c r="A23" s="41">
        <v>2032</v>
      </c>
      <c r="B23" s="42">
        <v>449742154.92606711</v>
      </c>
      <c r="C23" s="43">
        <v>2.5165136710777913E-2</v>
      </c>
      <c r="D23" s="44">
        <v>-1.3851856491321701E-2</v>
      </c>
      <c r="E23" s="45">
        <v>-6317269.7014551759</v>
      </c>
    </row>
    <row r="24" spans="1:5" s="156" customFormat="1" ht="18" customHeight="1" x14ac:dyDescent="0.35">
      <c r="A24" s="41">
        <v>2033</v>
      </c>
      <c r="B24" s="42">
        <v>461298036.85913777</v>
      </c>
      <c r="C24" s="43">
        <v>2.5694460273510078E-2</v>
      </c>
      <c r="D24" s="44">
        <v>-1.5029041796684517E-2</v>
      </c>
      <c r="E24" s="45">
        <v>-7038651.6667767763</v>
      </c>
    </row>
    <row r="25" spans="1:5" s="96" customFormat="1" ht="21.75" customHeight="1" x14ac:dyDescent="0.35">
      <c r="A25" s="24" t="s">
        <v>4</v>
      </c>
      <c r="B25" s="3"/>
      <c r="C25" s="3"/>
    </row>
    <row r="26" spans="1:5" ht="21.75" customHeight="1" x14ac:dyDescent="0.35">
      <c r="A26" s="109" t="s">
        <v>107</v>
      </c>
      <c r="B26" s="3"/>
      <c r="C26" s="3"/>
    </row>
    <row r="27" spans="1:5" ht="21.75" customHeight="1" x14ac:dyDescent="0.35">
      <c r="A27" s="110" t="s">
        <v>164</v>
      </c>
      <c r="B27" s="3"/>
      <c r="C27" s="3"/>
    </row>
    <row r="28" spans="1:5" ht="21.75" customHeight="1" x14ac:dyDescent="0.35">
      <c r="A28" s="108"/>
      <c r="B28" s="3"/>
      <c r="C28" s="3"/>
    </row>
    <row r="29" spans="1:5" ht="21.75" customHeight="1" x14ac:dyDescent="0.35">
      <c r="A29" s="111"/>
      <c r="B29" s="3"/>
      <c r="C29" s="3"/>
    </row>
    <row r="30" spans="1:5" ht="21.75" customHeight="1" x14ac:dyDescent="0.35">
      <c r="A30" s="264" t="str">
        <f>Headings!F5</f>
        <v>Page 5</v>
      </c>
      <c r="B30" s="267"/>
      <c r="C30" s="267"/>
      <c r="D30" s="267"/>
      <c r="E30" s="266"/>
    </row>
    <row r="32" spans="1:5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30:E30"/>
    <mergeCell ref="A2:E2"/>
    <mergeCell ref="A1:E1"/>
  </mergeCells>
  <phoneticPr fontId="4"/>
  <pageMargins left="0.75" right="0.75" top="1" bottom="1" header="0.5" footer="0.5"/>
  <pageSetup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H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65" t="str">
        <f>+Headings!E50</f>
        <v>August 2024 UTGO Bond Property Tax Forecast</v>
      </c>
      <c r="B1" s="266"/>
      <c r="C1" s="266"/>
      <c r="D1" s="266"/>
      <c r="E1" s="266"/>
    </row>
    <row r="2" spans="1:5" ht="21.75" customHeight="1" x14ac:dyDescent="0.35">
      <c r="A2" s="265" t="s">
        <v>84</v>
      </c>
      <c r="B2" s="266"/>
      <c r="C2" s="266"/>
      <c r="D2" s="266"/>
      <c r="E2" s="266"/>
    </row>
    <row r="4" spans="1:5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Headings!E55</f>
        <v>% Change from July 2024 Forecast</v>
      </c>
      <c r="E4" s="32" t="str">
        <f>Headings!F55</f>
        <v>$ Change from July 2024 Forecast</v>
      </c>
    </row>
    <row r="5" spans="1:5" s="51" customFormat="1" ht="18" customHeight="1" x14ac:dyDescent="0.35">
      <c r="A5" s="36">
        <v>2014</v>
      </c>
      <c r="B5" s="37">
        <v>19630000</v>
      </c>
      <c r="C5" s="76" t="s">
        <v>78</v>
      </c>
      <c r="D5" s="49">
        <v>0</v>
      </c>
      <c r="E5" s="40">
        <v>0</v>
      </c>
    </row>
    <row r="6" spans="1:5" s="51" customFormat="1" ht="18" customHeight="1" x14ac:dyDescent="0.35">
      <c r="A6" s="41">
        <v>2015</v>
      </c>
      <c r="B6" s="42">
        <v>11620000</v>
      </c>
      <c r="C6" s="54">
        <v>-0.40804890473764643</v>
      </c>
      <c r="D6" s="44">
        <v>0</v>
      </c>
      <c r="E6" s="45">
        <v>0</v>
      </c>
    </row>
    <row r="7" spans="1:5" s="51" customFormat="1" ht="18" customHeight="1" x14ac:dyDescent="0.35">
      <c r="A7" s="41">
        <v>2016</v>
      </c>
      <c r="B7" s="42">
        <v>16820000</v>
      </c>
      <c r="C7" s="54">
        <v>0.44750430292598975</v>
      </c>
      <c r="D7" s="44">
        <v>0</v>
      </c>
      <c r="E7" s="45">
        <v>0</v>
      </c>
    </row>
    <row r="8" spans="1:5" s="51" customFormat="1" ht="18" customHeight="1" x14ac:dyDescent="0.35">
      <c r="A8" s="41">
        <v>2017</v>
      </c>
      <c r="B8" s="42">
        <v>16880000</v>
      </c>
      <c r="C8" s="54">
        <v>3.5671819262781401E-3</v>
      </c>
      <c r="D8" s="44">
        <v>0</v>
      </c>
      <c r="E8" s="45">
        <v>0</v>
      </c>
    </row>
    <row r="9" spans="1:5" s="51" customFormat="1" ht="18" customHeight="1" x14ac:dyDescent="0.35">
      <c r="A9" s="41">
        <v>2018</v>
      </c>
      <c r="B9" s="42">
        <v>17300000</v>
      </c>
      <c r="C9" s="54">
        <v>2.4881516587677677E-2</v>
      </c>
      <c r="D9" s="44">
        <v>0</v>
      </c>
      <c r="E9" s="45">
        <v>0</v>
      </c>
    </row>
    <row r="10" spans="1:5" s="51" customFormat="1" ht="18" customHeight="1" x14ac:dyDescent="0.35">
      <c r="A10" s="41">
        <v>2019</v>
      </c>
      <c r="B10" s="42">
        <v>17910000</v>
      </c>
      <c r="C10" s="54">
        <v>3.5260115606936315E-2</v>
      </c>
      <c r="D10" s="44">
        <v>0</v>
      </c>
      <c r="E10" s="45">
        <v>0</v>
      </c>
    </row>
    <row r="11" spans="1:5" s="51" customFormat="1" ht="18" customHeight="1" x14ac:dyDescent="0.35">
      <c r="A11" s="41">
        <v>2020</v>
      </c>
      <c r="B11" s="42">
        <v>13620000</v>
      </c>
      <c r="C11" s="54">
        <v>-0.23953098827470687</v>
      </c>
      <c r="D11" s="44">
        <v>0</v>
      </c>
      <c r="E11" s="45">
        <v>0</v>
      </c>
    </row>
    <row r="12" spans="1:5" s="51" customFormat="1" ht="18" customHeight="1" x14ac:dyDescent="0.35">
      <c r="A12" s="41">
        <v>2021</v>
      </c>
      <c r="B12" s="42">
        <v>13950000</v>
      </c>
      <c r="C12" s="54">
        <v>2.4229074889867919E-2</v>
      </c>
      <c r="D12" s="44">
        <v>0</v>
      </c>
      <c r="E12" s="45">
        <v>0</v>
      </c>
    </row>
    <row r="13" spans="1:5" s="51" customFormat="1" ht="18" customHeight="1" x14ac:dyDescent="0.35">
      <c r="A13" s="41">
        <v>2022</v>
      </c>
      <c r="B13" s="42">
        <v>15670000</v>
      </c>
      <c r="C13" s="54">
        <v>0.12329749103942644</v>
      </c>
      <c r="D13" s="44">
        <v>0</v>
      </c>
      <c r="E13" s="45">
        <v>0</v>
      </c>
    </row>
    <row r="14" spans="1:5" s="51" customFormat="1" ht="18" customHeight="1" x14ac:dyDescent="0.35">
      <c r="A14" s="41">
        <v>2023</v>
      </c>
      <c r="B14" s="42">
        <v>17020000</v>
      </c>
      <c r="C14" s="54">
        <v>8.6151882578174854E-2</v>
      </c>
      <c r="D14" s="44">
        <v>0</v>
      </c>
      <c r="E14" s="45">
        <v>0</v>
      </c>
    </row>
    <row r="15" spans="1:5" s="51" customFormat="1" ht="18" customHeight="1" thickBot="1" x14ac:dyDescent="0.4">
      <c r="A15" s="46">
        <v>2024</v>
      </c>
      <c r="B15" s="47">
        <v>9180000</v>
      </c>
      <c r="C15" s="55">
        <v>-0.46063454759106937</v>
      </c>
      <c r="D15" s="53">
        <v>0</v>
      </c>
      <c r="E15" s="75">
        <v>0</v>
      </c>
    </row>
    <row r="16" spans="1:5" ht="18" customHeight="1" thickTop="1" x14ac:dyDescent="0.35">
      <c r="A16" s="41">
        <v>2025</v>
      </c>
      <c r="B16" s="42">
        <v>19220000</v>
      </c>
      <c r="C16" s="54">
        <v>1.0936819172113288</v>
      </c>
      <c r="D16" s="44">
        <v>-7.9060852898897971E-2</v>
      </c>
      <c r="E16" s="45">
        <v>-1650000</v>
      </c>
    </row>
    <row r="17" spans="1:8" s="126" customFormat="1" ht="18" customHeight="1" x14ac:dyDescent="0.35">
      <c r="A17" s="41">
        <v>2026</v>
      </c>
      <c r="B17" s="42">
        <v>27030000</v>
      </c>
      <c r="C17" s="54">
        <v>0.40634755463059302</v>
      </c>
      <c r="D17" s="44">
        <v>-0.33603537214443624</v>
      </c>
      <c r="E17" s="45">
        <v>-13680000</v>
      </c>
    </row>
    <row r="18" spans="1:8" s="141" customFormat="1" ht="18" customHeight="1" x14ac:dyDescent="0.35">
      <c r="A18" s="41">
        <v>2027</v>
      </c>
      <c r="B18" s="42">
        <v>37870000</v>
      </c>
      <c r="C18" s="54">
        <v>0.40103588605253426</v>
      </c>
      <c r="D18" s="44">
        <v>-0.4334230999401556</v>
      </c>
      <c r="E18" s="45">
        <v>-28970000</v>
      </c>
    </row>
    <row r="19" spans="1:8" s="143" customFormat="1" ht="18" customHeight="1" x14ac:dyDescent="0.35">
      <c r="A19" s="41">
        <v>2028</v>
      </c>
      <c r="B19" s="42">
        <v>52290000</v>
      </c>
      <c r="C19" s="54">
        <v>0.38077634011090566</v>
      </c>
      <c r="D19" s="44">
        <v>-0.45337654191929755</v>
      </c>
      <c r="E19" s="45">
        <v>-43370000</v>
      </c>
    </row>
    <row r="20" spans="1:8" s="154" customFormat="1" ht="18" customHeight="1" x14ac:dyDescent="0.35">
      <c r="A20" s="41">
        <v>2029</v>
      </c>
      <c r="B20" s="42">
        <v>66700000</v>
      </c>
      <c r="C20" s="54">
        <v>0.27557850449416721</v>
      </c>
      <c r="D20" s="44">
        <v>-0.44024840550520306</v>
      </c>
      <c r="E20" s="45">
        <v>-52460000</v>
      </c>
    </row>
    <row r="21" spans="1:8" s="156" customFormat="1" ht="18" customHeight="1" x14ac:dyDescent="0.35">
      <c r="A21" s="41">
        <v>2030</v>
      </c>
      <c r="B21" s="42">
        <v>81110000</v>
      </c>
      <c r="C21" s="54">
        <v>0.21604197901049482</v>
      </c>
      <c r="D21" s="44">
        <v>-0.35174232736572886</v>
      </c>
      <c r="E21" s="45">
        <v>-44010000</v>
      </c>
    </row>
    <row r="22" spans="1:8" s="156" customFormat="1" ht="18" customHeight="1" x14ac:dyDescent="0.35">
      <c r="A22" s="41">
        <v>2031</v>
      </c>
      <c r="B22" s="42">
        <v>95030000</v>
      </c>
      <c r="C22" s="54">
        <v>0.17161878929848351</v>
      </c>
      <c r="D22" s="44">
        <v>-0.24036770583533174</v>
      </c>
      <c r="E22" s="45">
        <v>-30070000</v>
      </c>
    </row>
    <row r="23" spans="1:8" s="156" customFormat="1" ht="18" customHeight="1" x14ac:dyDescent="0.35">
      <c r="A23" s="41">
        <v>2032</v>
      </c>
      <c r="B23" s="42">
        <v>107640000</v>
      </c>
      <c r="C23" s="54">
        <v>0.13269493844049252</v>
      </c>
      <c r="D23" s="44">
        <v>-0.13956834532374096</v>
      </c>
      <c r="E23" s="45">
        <v>-17460000</v>
      </c>
    </row>
    <row r="24" spans="1:8" s="156" customFormat="1" ht="18" customHeight="1" x14ac:dyDescent="0.35">
      <c r="A24" s="41">
        <v>2033</v>
      </c>
      <c r="B24" s="42">
        <v>119100000</v>
      </c>
      <c r="C24" s="54">
        <v>0.10646599777034549</v>
      </c>
      <c r="D24" s="44">
        <v>-4.8037726800415625E-2</v>
      </c>
      <c r="E24" s="45">
        <v>-6010000</v>
      </c>
    </row>
    <row r="25" spans="1:8" ht="21.75" customHeight="1" x14ac:dyDescent="0.35">
      <c r="A25" s="24" t="s">
        <v>4</v>
      </c>
      <c r="B25" s="3"/>
      <c r="C25" s="3"/>
    </row>
    <row r="26" spans="1:8" ht="21.75" customHeight="1" x14ac:dyDescent="0.35">
      <c r="A26" s="29" t="s">
        <v>121</v>
      </c>
      <c r="B26" s="3"/>
      <c r="C26" s="3"/>
    </row>
    <row r="27" spans="1:8" s="156" customFormat="1" ht="21.75" customHeight="1" x14ac:dyDescent="0.35">
      <c r="A27" s="29" t="s">
        <v>252</v>
      </c>
      <c r="B27" s="3"/>
      <c r="C27" s="3"/>
    </row>
    <row r="28" spans="1:8" ht="21.75" customHeight="1" x14ac:dyDescent="0.35">
      <c r="A28" s="70" t="s">
        <v>251</v>
      </c>
      <c r="B28" s="18"/>
      <c r="C28" s="18"/>
      <c r="H28" s="156"/>
    </row>
    <row r="29" spans="1:8" ht="21.75" customHeight="1" x14ac:dyDescent="0.35">
      <c r="A29" s="3"/>
      <c r="B29" s="18"/>
      <c r="C29" s="18"/>
    </row>
    <row r="30" spans="1:8" ht="21.75" customHeight="1" x14ac:dyDescent="0.35">
      <c r="A30" s="264" t="str">
        <f>+Headings!F50</f>
        <v>Page 50</v>
      </c>
      <c r="B30" s="267"/>
      <c r="C30" s="267"/>
      <c r="D30" s="267"/>
      <c r="E30" s="266"/>
    </row>
    <row r="33" spans="1:8" ht="21.75" customHeight="1" x14ac:dyDescent="0.35">
      <c r="B33" s="6"/>
    </row>
    <row r="34" spans="1:8" ht="21.75" customHeight="1" x14ac:dyDescent="0.35">
      <c r="B34" s="6"/>
      <c r="H34" s="156"/>
    </row>
    <row r="35" spans="1:8" ht="21.75" customHeight="1" x14ac:dyDescent="0.35">
      <c r="A35" s="5"/>
      <c r="B35" s="6"/>
    </row>
    <row r="36" spans="1:8" ht="21.75" customHeight="1" x14ac:dyDescent="0.35">
      <c r="A36" s="5"/>
      <c r="B36" s="5"/>
    </row>
    <row r="37" spans="1:8" ht="21.75" customHeight="1" x14ac:dyDescent="0.35">
      <c r="A37" s="5"/>
      <c r="B37" s="5"/>
    </row>
    <row r="38" spans="1:8" ht="21.75" customHeight="1" x14ac:dyDescent="0.35">
      <c r="A38" s="5"/>
      <c r="B38" s="5"/>
    </row>
    <row r="39" spans="1:8" ht="21.75" customHeight="1" x14ac:dyDescent="0.35">
      <c r="A39" s="5"/>
      <c r="B39" s="5"/>
    </row>
  </sheetData>
  <mergeCells count="3">
    <mergeCell ref="A30:E30"/>
    <mergeCell ref="A1:E1"/>
    <mergeCell ref="A2:E2"/>
  </mergeCells>
  <phoneticPr fontId="4"/>
  <pageMargins left="0.75" right="0.75" top="1" bottom="1" header="0.5" footer="0.5"/>
  <pageSetup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6EB05-2640-414B-BCAD-70222DACE41B}">
  <sheetPr>
    <pageSetUpPr fitToPage="1"/>
  </sheetPr>
  <dimension ref="A1:E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55" customWidth="1"/>
    <col min="2" max="2" width="20.7265625" style="255" customWidth="1"/>
    <col min="3" max="3" width="10.7265625" style="255" customWidth="1"/>
    <col min="4" max="5" width="17.7265625" style="156" customWidth="1"/>
    <col min="6" max="16384" width="10.7265625" style="156"/>
  </cols>
  <sheetData>
    <row r="1" spans="1:5" ht="23.4" x14ac:dyDescent="0.35">
      <c r="A1" s="265" t="str">
        <f>+Headings!E51</f>
        <v>August 2024 Example One Cent Property Tax Forecast Forecast</v>
      </c>
      <c r="B1" s="266"/>
      <c r="C1" s="266"/>
      <c r="D1" s="266"/>
      <c r="E1" s="266"/>
    </row>
    <row r="2" spans="1:5" ht="21.75" customHeight="1" x14ac:dyDescent="0.35">
      <c r="A2" s="265" t="s">
        <v>84</v>
      </c>
      <c r="B2" s="266"/>
      <c r="C2" s="266"/>
      <c r="D2" s="266"/>
      <c r="E2" s="266"/>
    </row>
    <row r="4" spans="1:5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Headings!E55</f>
        <v>% Change from July 2024 Forecast</v>
      </c>
      <c r="E4" s="32" t="str">
        <f>Headings!F55</f>
        <v>$ Change from July 2024 Forecast</v>
      </c>
    </row>
    <row r="5" spans="1:5" s="51" customFormat="1" ht="18" customHeight="1" x14ac:dyDescent="0.35">
      <c r="A5" s="36">
        <v>2014</v>
      </c>
      <c r="B5" s="102" t="s">
        <v>78</v>
      </c>
      <c r="C5" s="76" t="s">
        <v>78</v>
      </c>
      <c r="D5" s="80" t="s">
        <v>78</v>
      </c>
      <c r="E5" s="99" t="s">
        <v>78</v>
      </c>
    </row>
    <row r="6" spans="1:5" s="51" customFormat="1" ht="18" customHeight="1" x14ac:dyDescent="0.35">
      <c r="A6" s="41">
        <v>2015</v>
      </c>
      <c r="B6" s="83" t="s">
        <v>78</v>
      </c>
      <c r="C6" s="84" t="s">
        <v>78</v>
      </c>
      <c r="D6" s="73" t="s">
        <v>78</v>
      </c>
      <c r="E6" s="74" t="s">
        <v>78</v>
      </c>
    </row>
    <row r="7" spans="1:5" s="51" customFormat="1" ht="18" customHeight="1" x14ac:dyDescent="0.35">
      <c r="A7" s="41">
        <v>2016</v>
      </c>
      <c r="B7" s="83" t="s">
        <v>78</v>
      </c>
      <c r="C7" s="84" t="s">
        <v>78</v>
      </c>
      <c r="D7" s="73" t="s">
        <v>78</v>
      </c>
      <c r="E7" s="74" t="s">
        <v>78</v>
      </c>
    </row>
    <row r="8" spans="1:5" s="51" customFormat="1" ht="18" customHeight="1" x14ac:dyDescent="0.35">
      <c r="A8" s="41">
        <v>2017</v>
      </c>
      <c r="B8" s="83" t="s">
        <v>78</v>
      </c>
      <c r="C8" s="84" t="s">
        <v>78</v>
      </c>
      <c r="D8" s="73" t="s">
        <v>78</v>
      </c>
      <c r="E8" s="74" t="s">
        <v>78</v>
      </c>
    </row>
    <row r="9" spans="1:5" s="51" customFormat="1" ht="18" customHeight="1" x14ac:dyDescent="0.35">
      <c r="A9" s="41">
        <v>2018</v>
      </c>
      <c r="B9" s="83" t="s">
        <v>78</v>
      </c>
      <c r="C9" s="84" t="s">
        <v>78</v>
      </c>
      <c r="D9" s="73" t="s">
        <v>78</v>
      </c>
      <c r="E9" s="74" t="s">
        <v>78</v>
      </c>
    </row>
    <row r="10" spans="1:5" s="51" customFormat="1" ht="18" customHeight="1" x14ac:dyDescent="0.35">
      <c r="A10" s="41">
        <v>2019</v>
      </c>
      <c r="B10" s="83" t="s">
        <v>78</v>
      </c>
      <c r="C10" s="84" t="s">
        <v>78</v>
      </c>
      <c r="D10" s="73" t="s">
        <v>78</v>
      </c>
      <c r="E10" s="74" t="s">
        <v>78</v>
      </c>
    </row>
    <row r="11" spans="1:5" s="51" customFormat="1" ht="18" customHeight="1" x14ac:dyDescent="0.35">
      <c r="A11" s="41">
        <v>2020</v>
      </c>
      <c r="B11" s="83" t="s">
        <v>78</v>
      </c>
      <c r="C11" s="84" t="s">
        <v>78</v>
      </c>
      <c r="D11" s="73" t="s">
        <v>78</v>
      </c>
      <c r="E11" s="74" t="s">
        <v>78</v>
      </c>
    </row>
    <row r="12" spans="1:5" s="51" customFormat="1" ht="18" customHeight="1" x14ac:dyDescent="0.35">
      <c r="A12" s="41">
        <v>2021</v>
      </c>
      <c r="B12" s="83" t="s">
        <v>78</v>
      </c>
      <c r="C12" s="84" t="s">
        <v>78</v>
      </c>
      <c r="D12" s="73" t="s">
        <v>78</v>
      </c>
      <c r="E12" s="74" t="s">
        <v>78</v>
      </c>
    </row>
    <row r="13" spans="1:5" s="51" customFormat="1" ht="18" customHeight="1" x14ac:dyDescent="0.35">
      <c r="A13" s="41">
        <v>2022</v>
      </c>
      <c r="B13" s="83" t="s">
        <v>78</v>
      </c>
      <c r="C13" s="84" t="s">
        <v>78</v>
      </c>
      <c r="D13" s="73" t="s">
        <v>78</v>
      </c>
      <c r="E13" s="74" t="s">
        <v>78</v>
      </c>
    </row>
    <row r="14" spans="1:5" s="51" customFormat="1" ht="18" customHeight="1" x14ac:dyDescent="0.35">
      <c r="A14" s="41">
        <v>2023</v>
      </c>
      <c r="B14" s="83" t="s">
        <v>78</v>
      </c>
      <c r="C14" s="84" t="s">
        <v>78</v>
      </c>
      <c r="D14" s="73" t="s">
        <v>78</v>
      </c>
      <c r="E14" s="74" t="s">
        <v>78</v>
      </c>
    </row>
    <row r="15" spans="1:5" s="51" customFormat="1" ht="18" customHeight="1" thickBot="1" x14ac:dyDescent="0.4">
      <c r="A15" s="46">
        <v>2024</v>
      </c>
      <c r="B15" s="257" t="s">
        <v>78</v>
      </c>
      <c r="C15" s="214" t="s">
        <v>78</v>
      </c>
      <c r="D15" s="82" t="s">
        <v>78</v>
      </c>
      <c r="E15" s="175" t="s">
        <v>78</v>
      </c>
    </row>
    <row r="16" spans="1:5" ht="18" customHeight="1" thickTop="1" x14ac:dyDescent="0.35">
      <c r="A16" s="41">
        <v>2025</v>
      </c>
      <c r="B16" s="42">
        <v>8778810.0239952989</v>
      </c>
      <c r="C16" s="84" t="s">
        <v>78</v>
      </c>
      <c r="D16" s="73">
        <v>-4.588345631217905E-7</v>
      </c>
      <c r="E16" s="74">
        <v>-4.0280233100056648</v>
      </c>
    </row>
    <row r="17" spans="1:5" ht="18" customHeight="1" x14ac:dyDescent="0.35">
      <c r="A17" s="41">
        <v>2026</v>
      </c>
      <c r="B17" s="42">
        <v>9293823.8450095188</v>
      </c>
      <c r="C17" s="54">
        <v>5.8665561688488799E-2</v>
      </c>
      <c r="D17" s="73">
        <v>-4.3559877991012907E-3</v>
      </c>
      <c r="E17" s="74">
        <v>-40660.901667421684</v>
      </c>
    </row>
    <row r="18" spans="1:5" ht="18" customHeight="1" x14ac:dyDescent="0.35">
      <c r="A18" s="41">
        <v>2027</v>
      </c>
      <c r="B18" s="42">
        <v>9724664.2527675088</v>
      </c>
      <c r="C18" s="54">
        <v>4.6357711846382488E-2</v>
      </c>
      <c r="D18" s="73">
        <v>-1.3364671775766501E-2</v>
      </c>
      <c r="E18" s="74">
        <v>-131727.43986543082</v>
      </c>
    </row>
    <row r="19" spans="1:5" ht="18" customHeight="1" x14ac:dyDescent="0.35">
      <c r="A19" s="41">
        <v>2028</v>
      </c>
      <c r="B19" s="42">
        <v>10155759.707197201</v>
      </c>
      <c r="C19" s="54">
        <v>4.4330111891216051E-2</v>
      </c>
      <c r="D19" s="73">
        <v>-1.6063513719710376E-2</v>
      </c>
      <c r="E19" s="74">
        <v>-165800.52438890003</v>
      </c>
    </row>
    <row r="20" spans="1:5" ht="18" customHeight="1" x14ac:dyDescent="0.35">
      <c r="A20" s="41">
        <v>2029</v>
      </c>
      <c r="B20" s="42">
        <v>10607680.032536801</v>
      </c>
      <c r="C20" s="54">
        <v>4.4498918679548138E-2</v>
      </c>
      <c r="D20" s="73">
        <v>-1.4677956058829711E-2</v>
      </c>
      <c r="E20" s="74">
        <v>-158018.44925840013</v>
      </c>
    </row>
    <row r="21" spans="1:5" ht="18" customHeight="1" x14ac:dyDescent="0.35">
      <c r="A21" s="41">
        <v>2030</v>
      </c>
      <c r="B21" s="42">
        <v>11113345.142151399</v>
      </c>
      <c r="C21" s="54">
        <v>4.7669717418283408E-2</v>
      </c>
      <c r="D21" s="73">
        <v>-1.1470690883117807E-2</v>
      </c>
      <c r="E21" s="74">
        <v>-128956.97237030044</v>
      </c>
    </row>
    <row r="22" spans="1:5" ht="18" customHeight="1" x14ac:dyDescent="0.35">
      <c r="A22" s="41">
        <v>2031</v>
      </c>
      <c r="B22" s="42">
        <v>11615555.432998598</v>
      </c>
      <c r="C22" s="54">
        <v>4.5189840180737573E-2</v>
      </c>
      <c r="D22" s="73">
        <v>-5.2984964842098803E-3</v>
      </c>
      <c r="E22" s="74">
        <v>-61872.812503404915</v>
      </c>
    </row>
    <row r="23" spans="1:5" ht="18" customHeight="1" x14ac:dyDescent="0.35">
      <c r="A23" s="41">
        <v>2032</v>
      </c>
      <c r="B23" s="42">
        <v>12156395.395786503</v>
      </c>
      <c r="C23" s="54">
        <v>4.6561696158879728E-2</v>
      </c>
      <c r="D23" s="73">
        <v>2.5160867580222845E-3</v>
      </c>
      <c r="E23" s="74">
        <v>30509.78022660315</v>
      </c>
    </row>
    <row r="24" spans="1:5" ht="18" customHeight="1" x14ac:dyDescent="0.35">
      <c r="A24" s="41">
        <v>2033</v>
      </c>
      <c r="B24" s="42">
        <v>12591321.904568197</v>
      </c>
      <c r="C24" s="54">
        <v>3.5777588225901491E-2</v>
      </c>
      <c r="D24" s="73">
        <v>-2.2084641334130239E-5</v>
      </c>
      <c r="E24" s="74">
        <v>-278.08096950314939</v>
      </c>
    </row>
    <row r="25" spans="1:5" ht="21.75" customHeight="1" x14ac:dyDescent="0.35">
      <c r="A25" s="24" t="s">
        <v>4</v>
      </c>
      <c r="B25" s="3"/>
      <c r="C25" s="3"/>
    </row>
    <row r="26" spans="1:5" ht="21.75" customHeight="1" x14ac:dyDescent="0.35">
      <c r="A26" s="29" t="s">
        <v>342</v>
      </c>
      <c r="B26" s="3"/>
      <c r="C26" s="3"/>
    </row>
    <row r="27" spans="1:5" ht="21.75" customHeight="1" x14ac:dyDescent="0.35">
      <c r="A27" s="29" t="s">
        <v>344</v>
      </c>
      <c r="B27" s="3"/>
      <c r="C27" s="3"/>
    </row>
    <row r="28" spans="1:5" ht="21.75" customHeight="1" x14ac:dyDescent="0.35">
      <c r="A28" s="256" t="s">
        <v>345</v>
      </c>
      <c r="B28" s="156"/>
      <c r="C28" s="156"/>
    </row>
    <row r="29" spans="1:5" ht="21.75" customHeight="1" x14ac:dyDescent="0.35">
      <c r="A29" s="29" t="s">
        <v>343</v>
      </c>
      <c r="B29" s="156"/>
      <c r="C29" s="156"/>
    </row>
    <row r="30" spans="1:5" ht="21.75" customHeight="1" x14ac:dyDescent="0.35">
      <c r="A30" s="264" t="str">
        <f>+Headings!F51</f>
        <v>Page 51</v>
      </c>
      <c r="B30" s="267"/>
      <c r="C30" s="267"/>
      <c r="D30" s="267"/>
      <c r="E30" s="266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1:E1"/>
    <mergeCell ref="A2:E2"/>
    <mergeCell ref="A30:E30"/>
  </mergeCells>
  <pageMargins left="0.75" right="0.75" top="1" bottom="1" header="0.5" footer="0.5"/>
  <pageSetup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D41"/>
  <sheetViews>
    <sheetView zoomScale="75" zoomScaleNormal="75" workbookViewId="0">
      <selection activeCell="A30" sqref="A30:D30"/>
    </sheetView>
  </sheetViews>
  <sheetFormatPr defaultColWidth="10.7265625" defaultRowHeight="21.75" customHeight="1" x14ac:dyDescent="0.35"/>
  <cols>
    <col min="1" max="1" width="15.26953125" style="147" customWidth="1"/>
    <col min="2" max="2" width="22.7265625" style="147" customWidth="1"/>
    <col min="3" max="3" width="15.26953125" style="147" customWidth="1"/>
    <col min="4" max="4" width="20.6328125" style="148" customWidth="1"/>
    <col min="5" max="16384" width="10.7265625" style="148"/>
  </cols>
  <sheetData>
    <row r="1" spans="1:4" ht="23.4" x14ac:dyDescent="0.35">
      <c r="A1" s="265" t="str">
        <f>Headings!E52</f>
        <v>August 2024 King County Inflation + Population Index Forecast</v>
      </c>
      <c r="B1" s="265"/>
      <c r="C1" s="265"/>
      <c r="D1" s="265"/>
    </row>
    <row r="2" spans="1:4" ht="21.75" customHeight="1" x14ac:dyDescent="0.35">
      <c r="A2" s="265" t="s">
        <v>84</v>
      </c>
      <c r="B2" s="265"/>
      <c r="C2" s="265"/>
      <c r="D2" s="265"/>
    </row>
    <row r="4" spans="1:4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Headings!E55</f>
        <v>% Change from July 2024 Forecast</v>
      </c>
    </row>
    <row r="5" spans="1:4" s="51" customFormat="1" ht="18" customHeight="1" x14ac:dyDescent="0.35">
      <c r="A5" s="36">
        <v>2014</v>
      </c>
      <c r="B5" s="76" t="s">
        <v>78</v>
      </c>
      <c r="C5" s="72" t="s">
        <v>78</v>
      </c>
      <c r="D5" s="80" t="s">
        <v>78</v>
      </c>
    </row>
    <row r="6" spans="1:4" s="51" customFormat="1" ht="18" customHeight="1" x14ac:dyDescent="0.35">
      <c r="A6" s="41">
        <v>2015</v>
      </c>
      <c r="B6" s="167">
        <v>1.040051614861903</v>
      </c>
      <c r="C6" s="106" t="s">
        <v>78</v>
      </c>
      <c r="D6" s="73">
        <v>0</v>
      </c>
    </row>
    <row r="7" spans="1:4" s="51" customFormat="1" ht="18" customHeight="1" x14ac:dyDescent="0.35">
      <c r="A7" s="41">
        <v>2016</v>
      </c>
      <c r="B7" s="167">
        <v>1.0301738467655244</v>
      </c>
      <c r="C7" s="43">
        <v>-9.8777680963786363E-3</v>
      </c>
      <c r="D7" s="73">
        <v>0</v>
      </c>
    </row>
    <row r="8" spans="1:4" s="51" customFormat="1" ht="18" customHeight="1" x14ac:dyDescent="0.35">
      <c r="A8" s="41">
        <v>2017</v>
      </c>
      <c r="B8" s="167">
        <v>1.0457617424737218</v>
      </c>
      <c r="C8" s="43">
        <v>1.5587895708197408E-2</v>
      </c>
      <c r="D8" s="73">
        <v>0</v>
      </c>
    </row>
    <row r="9" spans="1:4" s="51" customFormat="1" ht="18" customHeight="1" x14ac:dyDescent="0.35">
      <c r="A9" s="41">
        <v>2018</v>
      </c>
      <c r="B9" s="167">
        <v>1.0518024711957685</v>
      </c>
      <c r="C9" s="43">
        <v>6.0407287220467509E-3</v>
      </c>
      <c r="D9" s="73">
        <v>0</v>
      </c>
    </row>
    <row r="10" spans="1:4" s="51" customFormat="1" ht="18" customHeight="1" x14ac:dyDescent="0.35">
      <c r="A10" s="41">
        <v>2019</v>
      </c>
      <c r="B10" s="167">
        <v>1.0529203196240697</v>
      </c>
      <c r="C10" s="43">
        <v>1.1178484283012047E-3</v>
      </c>
      <c r="D10" s="73">
        <v>0</v>
      </c>
    </row>
    <row r="11" spans="1:4" s="51" customFormat="1" ht="18" customHeight="1" x14ac:dyDescent="0.35">
      <c r="A11" s="41">
        <v>2020</v>
      </c>
      <c r="B11" s="167">
        <v>1.0317000000000001</v>
      </c>
      <c r="C11" s="43">
        <v>-2.1220319624069672E-2</v>
      </c>
      <c r="D11" s="73">
        <v>0</v>
      </c>
    </row>
    <row r="12" spans="1:4" s="51" customFormat="1" ht="18" customHeight="1" x14ac:dyDescent="0.35">
      <c r="A12" s="41">
        <v>2021</v>
      </c>
      <c r="B12" s="167">
        <v>1.0248900000000001</v>
      </c>
      <c r="C12" s="43">
        <v>-6.8099999999999827E-3</v>
      </c>
      <c r="D12" s="73">
        <v>0</v>
      </c>
    </row>
    <row r="13" spans="1:4" s="51" customFormat="1" ht="18" customHeight="1" x14ac:dyDescent="0.35">
      <c r="A13" s="41">
        <v>2022</v>
      </c>
      <c r="B13" s="167">
        <v>1.077</v>
      </c>
      <c r="C13" s="43">
        <v>5.2109999999999879E-2</v>
      </c>
      <c r="D13" s="73">
        <v>0</v>
      </c>
    </row>
    <row r="14" spans="1:4" s="51" customFormat="1" ht="18" customHeight="1" x14ac:dyDescent="0.35">
      <c r="A14" s="41">
        <v>2023</v>
      </c>
      <c r="B14" s="167">
        <v>1.1086</v>
      </c>
      <c r="C14" s="43">
        <v>3.1600000000000072E-2</v>
      </c>
      <c r="D14" s="73">
        <v>0</v>
      </c>
    </row>
    <row r="15" spans="1:4" s="51" customFormat="1" ht="18" customHeight="1" x14ac:dyDescent="0.35">
      <c r="A15" s="41">
        <v>2024</v>
      </c>
      <c r="B15" s="167">
        <v>1.0575974707654929</v>
      </c>
      <c r="C15" s="43">
        <v>-5.1002529234507099E-2</v>
      </c>
      <c r="D15" s="73">
        <v>0</v>
      </c>
    </row>
    <row r="16" spans="1:4" ht="18" customHeight="1" thickBot="1" x14ac:dyDescent="0.4">
      <c r="A16" s="46">
        <v>2025</v>
      </c>
      <c r="B16" s="168">
        <v>1.0491879897898926</v>
      </c>
      <c r="C16" s="48">
        <v>-8.4094809756003475E-3</v>
      </c>
      <c r="D16" s="82">
        <v>2.8229083768205321E-4</v>
      </c>
    </row>
    <row r="17" spans="1:4" ht="18" customHeight="1" thickTop="1" x14ac:dyDescent="0.35">
      <c r="A17" s="41">
        <v>2026</v>
      </c>
      <c r="B17" s="167">
        <v>1.0420098585481747</v>
      </c>
      <c r="C17" s="43">
        <v>-7.1781312417178444E-3</v>
      </c>
      <c r="D17" s="73">
        <v>-9.4724575183668946E-6</v>
      </c>
    </row>
    <row r="18" spans="1:4" ht="18" customHeight="1" x14ac:dyDescent="0.35">
      <c r="A18" s="41">
        <v>2027</v>
      </c>
      <c r="B18" s="167">
        <v>1.0382059892397821</v>
      </c>
      <c r="C18" s="43">
        <v>-3.8038693083926045E-3</v>
      </c>
      <c r="D18" s="73">
        <v>-5.7323029618139287E-5</v>
      </c>
    </row>
    <row r="19" spans="1:4" ht="18" customHeight="1" x14ac:dyDescent="0.35">
      <c r="A19" s="41">
        <v>2028</v>
      </c>
      <c r="B19" s="167">
        <v>1.0353046372047396</v>
      </c>
      <c r="C19" s="43">
        <v>-2.9013520350424926E-3</v>
      </c>
      <c r="D19" s="73">
        <v>2.0073515006657772E-4</v>
      </c>
    </row>
    <row r="20" spans="1:4" s="154" customFormat="1" ht="18" customHeight="1" x14ac:dyDescent="0.35">
      <c r="A20" s="41">
        <v>2029</v>
      </c>
      <c r="B20" s="167">
        <v>1.0374866710747421</v>
      </c>
      <c r="C20" s="43">
        <v>2.1820338700024866E-3</v>
      </c>
      <c r="D20" s="73">
        <v>1.8347525967876699E-4</v>
      </c>
    </row>
    <row r="21" spans="1:4" s="156" customFormat="1" ht="18" customHeight="1" x14ac:dyDescent="0.35">
      <c r="A21" s="41">
        <v>2030</v>
      </c>
      <c r="B21" s="167">
        <v>1.0348564320123868</v>
      </c>
      <c r="C21" s="43">
        <v>-2.6302390623553773E-3</v>
      </c>
      <c r="D21" s="73">
        <v>7.7030641262898492E-4</v>
      </c>
    </row>
    <row r="22" spans="1:4" s="156" customFormat="1" ht="18" customHeight="1" x14ac:dyDescent="0.35">
      <c r="A22" s="41">
        <v>2031</v>
      </c>
      <c r="B22" s="167">
        <v>1.0335797892683618</v>
      </c>
      <c r="C22" s="43">
        <v>-1.2766427440249473E-3</v>
      </c>
      <c r="D22" s="73">
        <v>2.3116433543779458E-4</v>
      </c>
    </row>
    <row r="23" spans="1:4" s="156" customFormat="1" ht="18" customHeight="1" x14ac:dyDescent="0.35">
      <c r="A23" s="41">
        <v>2032</v>
      </c>
      <c r="B23" s="167">
        <v>1.0336654401872138</v>
      </c>
      <c r="C23" s="43">
        <v>8.5650918852042679E-5</v>
      </c>
      <c r="D23" s="73">
        <v>-6.8430235742544809E-5</v>
      </c>
    </row>
    <row r="24" spans="1:4" s="156" customFormat="1" ht="18" customHeight="1" x14ac:dyDescent="0.35">
      <c r="A24" s="41">
        <v>2033</v>
      </c>
      <c r="B24" s="167">
        <v>1.0340566341149529</v>
      </c>
      <c r="C24" s="43">
        <v>3.9119392773900863E-4</v>
      </c>
      <c r="D24" s="73">
        <v>4.1502700367068712E-5</v>
      </c>
    </row>
    <row r="25" spans="1:4" ht="21.75" customHeight="1" x14ac:dyDescent="0.35">
      <c r="A25" s="24" t="s">
        <v>4</v>
      </c>
      <c r="B25" s="3"/>
      <c r="C25" s="3"/>
      <c r="D25" s="156"/>
    </row>
    <row r="26" spans="1:4" ht="21.75" customHeight="1" x14ac:dyDescent="0.35">
      <c r="A26" s="29" t="s">
        <v>231</v>
      </c>
      <c r="B26" s="3"/>
      <c r="C26" s="3"/>
      <c r="D26" s="156"/>
    </row>
    <row r="27" spans="1:4" ht="21.75" customHeight="1" x14ac:dyDescent="0.35">
      <c r="A27" s="70" t="s">
        <v>233</v>
      </c>
      <c r="B27" s="3"/>
      <c r="C27" s="3"/>
      <c r="D27" s="156"/>
    </row>
    <row r="28" spans="1:4" ht="21.75" customHeight="1" x14ac:dyDescent="0.35">
      <c r="A28" s="70" t="s">
        <v>232</v>
      </c>
      <c r="B28" s="3"/>
      <c r="C28" s="3"/>
      <c r="D28" s="156"/>
    </row>
    <row r="29" spans="1:4" ht="21.75" customHeight="1" x14ac:dyDescent="0.35">
      <c r="A29" s="29" t="s">
        <v>346</v>
      </c>
      <c r="B29" s="156"/>
      <c r="C29" s="156"/>
      <c r="D29" s="156"/>
    </row>
    <row r="30" spans="1:4" ht="21.75" customHeight="1" x14ac:dyDescent="0.35">
      <c r="A30" s="264" t="str">
        <f>Headings!H52</f>
        <v>Page 52</v>
      </c>
      <c r="B30" s="264"/>
      <c r="C30" s="264"/>
      <c r="D30" s="264"/>
    </row>
    <row r="32" spans="1:4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1:D1"/>
    <mergeCell ref="A2:D2"/>
    <mergeCell ref="A30:D30"/>
  </mergeCells>
  <pageMargins left="0.75" right="0.75" top="1" bottom="1" header="0.5" footer="0.5"/>
  <pageSetup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D39"/>
  <sheetViews>
    <sheetView zoomScale="75" zoomScaleNormal="75" workbookViewId="0">
      <selection activeCell="H17" sqref="H17"/>
    </sheetView>
  </sheetViews>
  <sheetFormatPr defaultColWidth="10.7265625" defaultRowHeight="21.75" customHeight="1" x14ac:dyDescent="0.35"/>
  <cols>
    <col min="1" max="1" width="29.08984375" style="131" customWidth="1"/>
    <col min="2" max="3" width="22.453125" style="131" customWidth="1"/>
    <col min="4" max="16384" width="10.7265625" style="132"/>
  </cols>
  <sheetData>
    <row r="1" spans="1:4" ht="21.75" customHeight="1" x14ac:dyDescent="0.35">
      <c r="A1" s="280"/>
      <c r="B1" s="280"/>
      <c r="C1" s="280"/>
    </row>
    <row r="2" spans="1:4" ht="22.5" customHeight="1" x14ac:dyDescent="0.35">
      <c r="A2" s="280" t="s">
        <v>180</v>
      </c>
      <c r="B2" s="280"/>
      <c r="C2" s="280"/>
    </row>
    <row r="4" spans="1:4" s="21" customFormat="1" ht="21.75" customHeight="1" x14ac:dyDescent="0.35">
      <c r="A4" s="223" t="s">
        <v>23</v>
      </c>
      <c r="B4" s="223" t="s">
        <v>81</v>
      </c>
      <c r="C4" s="223" t="s">
        <v>301</v>
      </c>
      <c r="D4" s="133"/>
    </row>
    <row r="5" spans="1:4" s="51" customFormat="1" ht="18" customHeight="1" x14ac:dyDescent="0.35">
      <c r="A5" s="224" t="s">
        <v>227</v>
      </c>
      <c r="B5" s="163">
        <v>45657</v>
      </c>
      <c r="C5" s="225">
        <v>21230.639756694032</v>
      </c>
      <c r="D5" s="56"/>
    </row>
    <row r="6" spans="1:4" s="51" customFormat="1" ht="18" customHeight="1" x14ac:dyDescent="0.35">
      <c r="A6" s="224" t="s">
        <v>245</v>
      </c>
      <c r="B6" s="163">
        <v>45657</v>
      </c>
      <c r="C6" s="225">
        <v>17716.956071991492</v>
      </c>
      <c r="D6" s="56"/>
    </row>
    <row r="7" spans="1:4" s="51" customFormat="1" ht="18" customHeight="1" x14ac:dyDescent="0.35">
      <c r="A7" s="224" t="s">
        <v>247</v>
      </c>
      <c r="B7" s="163">
        <v>46022</v>
      </c>
      <c r="C7" s="225">
        <v>24542.517118980686</v>
      </c>
      <c r="D7" s="196"/>
    </row>
    <row r="8" spans="1:4" s="51" customFormat="1" ht="36" x14ac:dyDescent="0.35">
      <c r="A8" s="226" t="s">
        <v>229</v>
      </c>
      <c r="B8" s="163">
        <v>46022</v>
      </c>
      <c r="C8" s="225">
        <v>23434.118942057019</v>
      </c>
      <c r="D8" s="196"/>
    </row>
    <row r="9" spans="1:4" s="51" customFormat="1" ht="18" x14ac:dyDescent="0.35">
      <c r="A9" s="224" t="s">
        <v>246</v>
      </c>
      <c r="B9" s="163">
        <v>46022</v>
      </c>
      <c r="C9" s="225">
        <v>6782.5363488092125</v>
      </c>
      <c r="D9" s="56"/>
    </row>
    <row r="10" spans="1:4" s="51" customFormat="1" ht="18" customHeight="1" x14ac:dyDescent="0.35">
      <c r="A10" s="137"/>
      <c r="B10" s="93"/>
      <c r="C10" s="43"/>
      <c r="D10" s="56"/>
    </row>
    <row r="11" spans="1:4" s="51" customFormat="1" ht="21.75" customHeight="1" x14ac:dyDescent="0.35">
      <c r="A11" s="139" t="s">
        <v>100</v>
      </c>
      <c r="B11" s="93"/>
      <c r="C11" s="43"/>
      <c r="D11" s="56"/>
    </row>
    <row r="12" spans="1:4" s="51" customFormat="1" ht="18" customHeight="1" x14ac:dyDescent="0.35">
      <c r="A12" s="137" t="s">
        <v>60</v>
      </c>
      <c r="B12" s="93"/>
      <c r="C12" s="43"/>
      <c r="D12" s="56"/>
    </row>
    <row r="13" spans="1:4" s="51" customFormat="1" ht="18" customHeight="1" x14ac:dyDescent="0.35">
      <c r="A13" s="140" t="s">
        <v>306</v>
      </c>
      <c r="B13" s="93"/>
      <c r="C13" s="43"/>
      <c r="D13" s="56"/>
    </row>
    <row r="14" spans="1:4" s="51" customFormat="1" ht="18" customHeight="1" x14ac:dyDescent="0.35">
      <c r="A14" s="137"/>
      <c r="B14" s="93"/>
      <c r="C14" s="43"/>
      <c r="D14" s="56"/>
    </row>
    <row r="15" spans="1:4" s="51" customFormat="1" ht="21.75" customHeight="1" x14ac:dyDescent="0.35">
      <c r="A15" s="139" t="s">
        <v>117</v>
      </c>
      <c r="B15" s="93"/>
      <c r="C15" s="43"/>
      <c r="D15" s="56"/>
    </row>
    <row r="16" spans="1:4" s="51" customFormat="1" ht="18" customHeight="1" x14ac:dyDescent="0.35">
      <c r="A16" s="137" t="s">
        <v>28</v>
      </c>
      <c r="B16" s="93"/>
      <c r="C16" s="43"/>
      <c r="D16" s="56"/>
    </row>
    <row r="17" spans="1:4" s="51" customFormat="1" ht="18" customHeight="1" x14ac:dyDescent="0.35">
      <c r="A17" s="137" t="s">
        <v>176</v>
      </c>
      <c r="B17" s="93"/>
      <c r="C17" s="43"/>
      <c r="D17" s="56"/>
    </row>
    <row r="18" spans="1:4" s="51" customFormat="1" ht="18" customHeight="1" x14ac:dyDescent="0.35">
      <c r="A18" s="140" t="s">
        <v>202</v>
      </c>
      <c r="B18" s="93"/>
      <c r="C18" s="43"/>
      <c r="D18" s="56"/>
    </row>
    <row r="19" spans="1:4" s="51" customFormat="1" ht="18" customHeight="1" x14ac:dyDescent="0.35">
      <c r="A19" s="140" t="s">
        <v>203</v>
      </c>
      <c r="B19" s="93"/>
      <c r="C19" s="43"/>
      <c r="D19" s="56"/>
    </row>
    <row r="20" spans="1:4" s="51" customFormat="1" ht="18" customHeight="1" x14ac:dyDescent="0.35">
      <c r="A20" s="140" t="s">
        <v>265</v>
      </c>
      <c r="B20" s="93"/>
      <c r="C20" s="43"/>
      <c r="D20" s="56"/>
    </row>
    <row r="21" spans="1:4" s="51" customFormat="1" ht="18" customHeight="1" x14ac:dyDescent="0.35">
      <c r="A21" s="137"/>
      <c r="B21" s="93"/>
      <c r="C21" s="43"/>
      <c r="D21" s="56"/>
    </row>
    <row r="22" spans="1:4" s="51" customFormat="1" ht="21.75" customHeight="1" x14ac:dyDescent="0.35">
      <c r="A22" s="139" t="s">
        <v>133</v>
      </c>
      <c r="B22" s="93"/>
      <c r="C22" s="43"/>
      <c r="D22" s="56"/>
    </row>
    <row r="23" spans="1:4" s="51" customFormat="1" ht="18" customHeight="1" x14ac:dyDescent="0.35">
      <c r="A23" s="140" t="s">
        <v>307</v>
      </c>
      <c r="B23" s="134"/>
      <c r="C23" s="106"/>
      <c r="D23" s="56"/>
    </row>
    <row r="24" spans="1:4" ht="18" customHeight="1" x14ac:dyDescent="0.35">
      <c r="A24" s="137" t="s">
        <v>135</v>
      </c>
      <c r="B24" s="134"/>
      <c r="C24" s="106"/>
      <c r="D24" s="9"/>
    </row>
    <row r="25" spans="1:4" ht="18" customHeight="1" x14ac:dyDescent="0.35">
      <c r="A25" s="41"/>
      <c r="B25" s="134"/>
      <c r="C25" s="106"/>
      <c r="D25" s="9"/>
    </row>
    <row r="26" spans="1:4" ht="21.75" customHeight="1" x14ac:dyDescent="0.35">
      <c r="A26" s="138" t="s">
        <v>67</v>
      </c>
      <c r="B26" s="135"/>
      <c r="C26" s="135"/>
      <c r="D26" s="9"/>
    </row>
    <row r="27" spans="1:4" ht="18" customHeight="1" x14ac:dyDescent="0.35">
      <c r="A27" s="136" t="s">
        <v>8</v>
      </c>
      <c r="B27" s="135"/>
      <c r="C27" s="135"/>
      <c r="D27" s="9"/>
    </row>
    <row r="28" spans="1:4" ht="18" customHeight="1" x14ac:dyDescent="0.35">
      <c r="A28" s="136" t="s">
        <v>187</v>
      </c>
      <c r="B28" s="135"/>
      <c r="C28" s="135"/>
      <c r="D28" s="9"/>
    </row>
    <row r="29" spans="1:4" ht="30" customHeight="1" x14ac:dyDescent="0.35">
      <c r="A29" s="3"/>
      <c r="B29" s="132"/>
      <c r="C29" s="132"/>
    </row>
    <row r="30" spans="1:4" ht="21.75" customHeight="1" x14ac:dyDescent="0.35">
      <c r="A30" s="264" t="str">
        <f>Headings!H53</f>
        <v>Page 53</v>
      </c>
      <c r="B30" s="264"/>
      <c r="C30" s="264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22"/>
      <c r="B38" s="5"/>
    </row>
    <row r="39" spans="1:2" ht="21.75" customHeight="1" x14ac:dyDescent="0.35">
      <c r="A39" s="5"/>
      <c r="B39" s="5"/>
    </row>
  </sheetData>
  <mergeCells count="3">
    <mergeCell ref="A1:C1"/>
    <mergeCell ref="A2:C2"/>
    <mergeCell ref="A30:C30"/>
  </mergeCells>
  <pageMargins left="0.75" right="0.75" top="1" bottom="1" header="0.5" footer="0.5"/>
  <pageSetup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H57"/>
  <sheetViews>
    <sheetView zoomScale="75" zoomScaleNormal="75" workbookViewId="0">
      <selection activeCell="F58" sqref="F58"/>
    </sheetView>
  </sheetViews>
  <sheetFormatPr defaultColWidth="10.7265625" defaultRowHeight="20.399999999999999" x14ac:dyDescent="0.35"/>
  <cols>
    <col min="1" max="2" width="10.7265625" style="11"/>
    <col min="3" max="3" width="34.7265625" style="11" bestFit="1" customWidth="1"/>
    <col min="4" max="4" width="10.7265625" style="11"/>
    <col min="5" max="5" width="57.26953125" style="11" bestFit="1" customWidth="1"/>
    <col min="6" max="6" width="10.7265625" style="11"/>
    <col min="7" max="7" width="30.6328125" style="11" bestFit="1" customWidth="1"/>
    <col min="8" max="8" width="9.453125" style="11" bestFit="1" customWidth="1"/>
    <col min="9" max="16384" width="10.7265625" style="11"/>
  </cols>
  <sheetData>
    <row r="1" spans="1:8" x14ac:dyDescent="0.35">
      <c r="A1" s="182" t="s">
        <v>348</v>
      </c>
      <c r="B1" s="19" t="s">
        <v>88</v>
      </c>
      <c r="C1" s="19" t="s">
        <v>87</v>
      </c>
      <c r="D1" s="19" t="s">
        <v>89</v>
      </c>
      <c r="E1" s="19" t="s">
        <v>90</v>
      </c>
    </row>
    <row r="2" spans="1:8" x14ac:dyDescent="0.35">
      <c r="A2" s="11" t="str">
        <f>A1</f>
        <v>August</v>
      </c>
      <c r="B2" s="11">
        <v>2024</v>
      </c>
      <c r="C2" s="9" t="s">
        <v>59</v>
      </c>
      <c r="D2" s="11" t="s">
        <v>88</v>
      </c>
      <c r="E2" s="11" t="str">
        <f>CONCATENATE(Headings!A2," ",Headings!B2," ",Headings!C2," ",Headings!D2)</f>
        <v>August 2024 Countywide Assessed Value Forecast</v>
      </c>
      <c r="F2" s="11" t="str">
        <f>H2</f>
        <v>Page 2</v>
      </c>
      <c r="G2" s="11" t="str">
        <f>CONCATENATE(A2," ",B2," ",D2," ",H2)</f>
        <v>August 2024 Forecast Page 2</v>
      </c>
      <c r="H2" s="11" t="s">
        <v>61</v>
      </c>
    </row>
    <row r="3" spans="1:8" x14ac:dyDescent="0.35">
      <c r="A3" s="11" t="str">
        <f t="shared" ref="A3:A53" si="0">A2</f>
        <v>August</v>
      </c>
      <c r="B3" s="11">
        <v>2024</v>
      </c>
      <c r="C3" s="9" t="s">
        <v>74</v>
      </c>
      <c r="D3" s="11" t="s">
        <v>88</v>
      </c>
      <c r="E3" s="11" t="str">
        <f>CONCATENATE(Headings!A3," ",Headings!B3," ",Headings!C3," ",Headings!D3)</f>
        <v>August 2024 Unincorporated Assessed Value Forecast</v>
      </c>
      <c r="F3" s="11" t="str">
        <f t="shared" ref="F3:F49" si="1">H3</f>
        <v>Page 3</v>
      </c>
      <c r="G3" s="11" t="str">
        <f t="shared" ref="G3:G49" si="2">CONCATENATE(A3," ",B3," ",D3," ",H3)</f>
        <v>August 2024 Forecast Page 3</v>
      </c>
      <c r="H3" s="11" t="s">
        <v>62</v>
      </c>
    </row>
    <row r="4" spans="1:8" x14ac:dyDescent="0.35">
      <c r="A4" s="11" t="str">
        <f t="shared" si="0"/>
        <v>August</v>
      </c>
      <c r="B4" s="11">
        <v>2024</v>
      </c>
      <c r="C4" s="9" t="s">
        <v>95</v>
      </c>
      <c r="D4" s="11" t="s">
        <v>88</v>
      </c>
      <c r="E4" s="11" t="str">
        <f>CONCATENATE(Headings!A4," ",Headings!B4," ",Headings!C4," ",Headings!D4)</f>
        <v>August 2024 Countywide New Construction Forecast</v>
      </c>
      <c r="F4" s="11" t="str">
        <f t="shared" si="1"/>
        <v>Page 4</v>
      </c>
      <c r="G4" s="11" t="str">
        <f t="shared" si="2"/>
        <v>August 2024 Forecast Page 4</v>
      </c>
      <c r="H4" s="11" t="s">
        <v>63</v>
      </c>
    </row>
    <row r="5" spans="1:8" x14ac:dyDescent="0.35">
      <c r="A5" s="11" t="str">
        <f t="shared" si="0"/>
        <v>August</v>
      </c>
      <c r="B5" s="11">
        <v>2024</v>
      </c>
      <c r="C5" s="9" t="s">
        <v>73</v>
      </c>
      <c r="D5" s="11" t="s">
        <v>88</v>
      </c>
      <c r="E5" s="11" t="str">
        <f>CONCATENATE(Headings!A5," ",Headings!B5," ",Headings!C5," ",Headings!D5)</f>
        <v>August 2024 Unincorporated New Construction Forecast</v>
      </c>
      <c r="F5" s="11" t="str">
        <f t="shared" si="1"/>
        <v>Page 5</v>
      </c>
      <c r="G5" s="11" t="str">
        <f t="shared" ref="G5:G45" si="3">CONCATENATE(A5," ",B5," ",D5," ",H5)</f>
        <v>August 2024 Forecast Page 5</v>
      </c>
      <c r="H5" s="11" t="s">
        <v>64</v>
      </c>
    </row>
    <row r="6" spans="1:8" x14ac:dyDescent="0.35">
      <c r="A6" s="11" t="str">
        <f t="shared" si="0"/>
        <v>August</v>
      </c>
      <c r="B6" s="11">
        <v>2024</v>
      </c>
      <c r="C6" s="9" t="s">
        <v>22</v>
      </c>
      <c r="D6" s="11" t="s">
        <v>88</v>
      </c>
      <c r="E6" s="11" t="str">
        <f>CONCATENATE(Headings!A6," ",Headings!B6," ",Headings!C6," ",Headings!D6)</f>
        <v>August 2024 King County Sales and Use Taxbase Forecast</v>
      </c>
      <c r="F6" s="11" t="str">
        <f t="shared" si="1"/>
        <v>Page 6</v>
      </c>
      <c r="G6" s="11" t="str">
        <f t="shared" si="3"/>
        <v>August 2024 Forecast Page 6</v>
      </c>
      <c r="H6" s="11" t="s">
        <v>15</v>
      </c>
    </row>
    <row r="7" spans="1:8" x14ac:dyDescent="0.35">
      <c r="A7" s="11" t="str">
        <f t="shared" si="0"/>
        <v>August</v>
      </c>
      <c r="B7" s="11">
        <v>2024</v>
      </c>
      <c r="C7" s="9" t="s">
        <v>86</v>
      </c>
      <c r="D7" s="11" t="s">
        <v>88</v>
      </c>
      <c r="E7" s="11" t="str">
        <f>CONCATENATE(Headings!A7," ",Headings!B7," ",Headings!C7," ",Headings!D7)</f>
        <v>August 2024 Local and Option Sales Tax Forecast</v>
      </c>
      <c r="F7" s="11" t="str">
        <f t="shared" si="1"/>
        <v>Page 7</v>
      </c>
      <c r="G7" s="11" t="str">
        <f t="shared" si="3"/>
        <v>August 2024 Forecast Page 7</v>
      </c>
      <c r="H7" s="11" t="s">
        <v>113</v>
      </c>
    </row>
    <row r="8" spans="1:8" x14ac:dyDescent="0.35">
      <c r="A8" s="11" t="str">
        <f t="shared" si="0"/>
        <v>August</v>
      </c>
      <c r="B8" s="11">
        <v>2024</v>
      </c>
      <c r="C8" s="9" t="s">
        <v>43</v>
      </c>
      <c r="D8" s="11" t="s">
        <v>88</v>
      </c>
      <c r="E8" s="11" t="str">
        <f>CONCATENATE(Headings!A8," ",Headings!B8," ",Headings!C8," ",Headings!D8)</f>
        <v>August 2024 Metro Transit Sales Tax Forecast</v>
      </c>
      <c r="F8" s="11" t="str">
        <f t="shared" si="1"/>
        <v>Page 8</v>
      </c>
      <c r="G8" s="11" t="str">
        <f t="shared" si="3"/>
        <v>August 2024 Forecast Page 8</v>
      </c>
      <c r="H8" s="11" t="s">
        <v>114</v>
      </c>
    </row>
    <row r="9" spans="1:8" x14ac:dyDescent="0.35">
      <c r="A9" s="11" t="str">
        <f t="shared" si="0"/>
        <v>August</v>
      </c>
      <c r="B9" s="11">
        <v>2024</v>
      </c>
      <c r="C9" s="9" t="s">
        <v>31</v>
      </c>
      <c r="D9" s="11" t="s">
        <v>88</v>
      </c>
      <c r="E9" s="11" t="str">
        <f>CONCATENATE(Headings!A9," ",Headings!B9," ",Headings!C9," ",Headings!D9)</f>
        <v>August 2024 Mental Health Sales Tax Forecast</v>
      </c>
      <c r="F9" s="11" t="str">
        <f t="shared" si="1"/>
        <v>Page 9</v>
      </c>
      <c r="G9" s="11" t="str">
        <f t="shared" si="3"/>
        <v>August 2024 Forecast Page 9</v>
      </c>
      <c r="H9" s="11" t="s">
        <v>115</v>
      </c>
    </row>
    <row r="10" spans="1:8" x14ac:dyDescent="0.35">
      <c r="A10" s="11" t="str">
        <f t="shared" si="0"/>
        <v>August</v>
      </c>
      <c r="B10" s="11">
        <v>2024</v>
      </c>
      <c r="C10" s="9" t="s">
        <v>85</v>
      </c>
      <c r="D10" s="11" t="s">
        <v>88</v>
      </c>
      <c r="E10" s="11" t="str">
        <f>CONCATENATE(Headings!A10," ",Headings!B10," ",Headings!C10," ",Headings!D10)</f>
        <v>August 2024 Criminal Justice Sales Tax Forecast</v>
      </c>
      <c r="F10" s="11" t="str">
        <f t="shared" si="1"/>
        <v>Page 10</v>
      </c>
      <c r="G10" s="11" t="str">
        <f t="shared" si="3"/>
        <v>August 2024 Forecast Page 10</v>
      </c>
      <c r="H10" s="11" t="s">
        <v>82</v>
      </c>
    </row>
    <row r="11" spans="1:8" x14ac:dyDescent="0.35">
      <c r="A11" s="11" t="str">
        <f t="shared" si="0"/>
        <v>August</v>
      </c>
      <c r="B11" s="11">
        <v>2024</v>
      </c>
      <c r="C11" s="9" t="s">
        <v>234</v>
      </c>
      <c r="D11" s="11" t="s">
        <v>88</v>
      </c>
      <c r="E11" s="11" t="str">
        <f>CONCATENATE(Headings!A11," ",Headings!B11," ",Headings!C11," ",Headings!D11)</f>
        <v>August 2024 Health Through Housing Sales Tax Forecast</v>
      </c>
      <c r="F11" s="11" t="str">
        <f t="shared" ref="F11:F12" si="4">H11</f>
        <v>Page 11</v>
      </c>
      <c r="G11" s="11" t="str">
        <f t="shared" si="3"/>
        <v>August 2024 Forecast Page 11</v>
      </c>
      <c r="H11" s="11" t="s">
        <v>68</v>
      </c>
    </row>
    <row r="12" spans="1:8" x14ac:dyDescent="0.35">
      <c r="A12" s="11" t="str">
        <f t="shared" si="0"/>
        <v>August</v>
      </c>
      <c r="B12" s="11">
        <v>2024</v>
      </c>
      <c r="C12" s="9" t="s">
        <v>293</v>
      </c>
      <c r="D12" s="11" t="s">
        <v>88</v>
      </c>
      <c r="E12" s="11" t="str">
        <f>CONCATENATE(Headings!A12," ",Headings!B12," ",Headings!C12," ",Headings!D12)</f>
        <v>August 2024 Cultural Access Program Sales Tax Forecast</v>
      </c>
      <c r="F12" s="11" t="str">
        <f t="shared" si="4"/>
        <v>Page 12</v>
      </c>
      <c r="G12" s="11" t="str">
        <f t="shared" si="3"/>
        <v>August 2024 Forecast Page 12</v>
      </c>
      <c r="H12" s="11" t="s">
        <v>69</v>
      </c>
    </row>
    <row r="13" spans="1:8" x14ac:dyDescent="0.35">
      <c r="A13" s="11" t="str">
        <f>A11</f>
        <v>August</v>
      </c>
      <c r="B13" s="11">
        <v>2024</v>
      </c>
      <c r="C13" s="9" t="s">
        <v>98</v>
      </c>
      <c r="D13" s="11" t="s">
        <v>88</v>
      </c>
      <c r="E13" s="11" t="str">
        <f>CONCATENATE(Headings!A13," ",Headings!B13," ",Headings!C13," ",Headings!D13)</f>
        <v>August 2024 Hotel Sales Tax Forecast</v>
      </c>
      <c r="F13" s="11" t="str">
        <f t="shared" si="1"/>
        <v>Page 13</v>
      </c>
      <c r="G13" s="11" t="str">
        <f t="shared" si="3"/>
        <v>August 2024 Forecast Page 13</v>
      </c>
      <c r="H13" s="11" t="s">
        <v>70</v>
      </c>
    </row>
    <row r="14" spans="1:8" x14ac:dyDescent="0.35">
      <c r="A14" s="11" t="str">
        <f t="shared" si="0"/>
        <v>August</v>
      </c>
      <c r="B14" s="11">
        <v>2024</v>
      </c>
      <c r="C14" s="9" t="s">
        <v>205</v>
      </c>
      <c r="D14" s="11" t="s">
        <v>88</v>
      </c>
      <c r="E14" s="11" t="str">
        <f>CONCATENATE(Headings!A14," ",Headings!B14," ",Headings!C14," ",Headings!D14)</f>
        <v>August 2024 Hotel Tax (HB 2015) Forecast</v>
      </c>
      <c r="F14" s="11" t="str">
        <f>H14</f>
        <v>Page 14</v>
      </c>
      <c r="G14" s="11" t="str">
        <f t="shared" si="3"/>
        <v>August 2024 Forecast Page 14</v>
      </c>
      <c r="H14" s="11" t="s">
        <v>71</v>
      </c>
    </row>
    <row r="15" spans="1:8" x14ac:dyDescent="0.35">
      <c r="A15" s="11" t="str">
        <f t="shared" si="0"/>
        <v>August</v>
      </c>
      <c r="B15" s="11">
        <v>2024</v>
      </c>
      <c r="C15" s="9" t="s">
        <v>94</v>
      </c>
      <c r="D15" s="11" t="s">
        <v>88</v>
      </c>
      <c r="E15" s="11" t="str">
        <f>CONCATENATE(Headings!A15," ",Headings!B15," ",Headings!C15," ",Headings!D15)</f>
        <v>August 2024 Rental Car Sales Tax Forecast</v>
      </c>
      <c r="F15" s="11" t="str">
        <f t="shared" si="1"/>
        <v>Page 15</v>
      </c>
      <c r="G15" s="11" t="str">
        <f t="shared" si="3"/>
        <v>August 2024 Forecast Page 15</v>
      </c>
      <c r="H15" s="11" t="s">
        <v>72</v>
      </c>
    </row>
    <row r="16" spans="1:8" x14ac:dyDescent="0.35">
      <c r="A16" s="11" t="str">
        <f t="shared" si="0"/>
        <v>August</v>
      </c>
      <c r="B16" s="11">
        <v>2024</v>
      </c>
      <c r="C16" s="9" t="s">
        <v>308</v>
      </c>
      <c r="D16" s="11" t="s">
        <v>88</v>
      </c>
      <c r="E16" s="11" t="str">
        <f>CONCATENATE(Headings!A16," ",Headings!B16," ",Headings!C16," ",Headings!D16)</f>
        <v>August 2024 State Shared Cannabis Excise Tax Forecast</v>
      </c>
      <c r="F16" s="11" t="str">
        <f t="shared" ref="F16" si="5">H16</f>
        <v>Page 16</v>
      </c>
      <c r="G16" s="11" t="str">
        <f t="shared" si="3"/>
        <v>August 2024 Forecast Page 16</v>
      </c>
      <c r="H16" s="11" t="s">
        <v>49</v>
      </c>
    </row>
    <row r="17" spans="1:8" x14ac:dyDescent="0.35">
      <c r="A17" s="11" t="str">
        <f>A15</f>
        <v>August</v>
      </c>
      <c r="B17" s="11">
        <v>2024</v>
      </c>
      <c r="C17" s="9" t="s">
        <v>104</v>
      </c>
      <c r="D17" s="11" t="s">
        <v>88</v>
      </c>
      <c r="E17" s="11" t="str">
        <f>CONCATENATE(Headings!A17," ",Headings!B17," ",Headings!C17," ",Headings!D17)</f>
        <v>August 2024 Real Estate Excise Tax (REET 1) Forecast</v>
      </c>
      <c r="F17" s="11" t="str">
        <f t="shared" si="1"/>
        <v>Page 17</v>
      </c>
      <c r="G17" s="11" t="str">
        <f t="shared" si="3"/>
        <v>August 2024 Forecast Page 17</v>
      </c>
      <c r="H17" s="11" t="s">
        <v>50</v>
      </c>
    </row>
    <row r="18" spans="1:8" x14ac:dyDescent="0.35">
      <c r="A18" s="11" t="str">
        <f t="shared" si="0"/>
        <v>August</v>
      </c>
      <c r="B18" s="11">
        <v>2024</v>
      </c>
      <c r="C18" s="9" t="s">
        <v>103</v>
      </c>
      <c r="D18" s="11" t="s">
        <v>88</v>
      </c>
      <c r="E18" s="11" t="str">
        <f>CONCATENATE(Headings!A18," ",Headings!B18," ",Headings!C18," ",Headings!D18)</f>
        <v>August 2024 Investment Pool Nominal Rate of Return Forecast</v>
      </c>
      <c r="F18" s="11" t="str">
        <f t="shared" si="1"/>
        <v>Page 18</v>
      </c>
      <c r="G18" s="11" t="str">
        <f t="shared" si="3"/>
        <v>August 2024 Forecast Page 18</v>
      </c>
      <c r="H18" s="11" t="s">
        <v>44</v>
      </c>
    </row>
    <row r="19" spans="1:8" x14ac:dyDescent="0.35">
      <c r="A19" s="11" t="str">
        <f t="shared" si="0"/>
        <v>August</v>
      </c>
      <c r="B19" s="11">
        <v>2024</v>
      </c>
      <c r="C19" s="9" t="s">
        <v>54</v>
      </c>
      <c r="D19" s="11" t="s">
        <v>88</v>
      </c>
      <c r="E19" s="11" t="str">
        <f>CONCATENATE(Headings!A19," ",Headings!B19," ",Headings!C19," ",Headings!D19)</f>
        <v>August 2024 Investment Pool Real Rate of Return Forecast</v>
      </c>
      <c r="F19" s="11" t="str">
        <f t="shared" si="1"/>
        <v>Page 19</v>
      </c>
      <c r="G19" s="11" t="str">
        <f t="shared" si="3"/>
        <v>August 2024 Forecast Page 19</v>
      </c>
      <c r="H19" s="11" t="s">
        <v>45</v>
      </c>
    </row>
    <row r="20" spans="1:8" x14ac:dyDescent="0.35">
      <c r="A20" s="11" t="str">
        <f t="shared" si="0"/>
        <v>August</v>
      </c>
      <c r="B20" s="11">
        <v>2024</v>
      </c>
      <c r="C20" s="9" t="s">
        <v>55</v>
      </c>
      <c r="D20" s="11" t="s">
        <v>88</v>
      </c>
      <c r="E20" s="11" t="str">
        <f>CONCATENATE(Headings!A20," ",Headings!B20," ",Headings!C20," ",Headings!D20)</f>
        <v>August 2024 National CPI-U Forecast</v>
      </c>
      <c r="F20" s="11" t="str">
        <f t="shared" si="1"/>
        <v>Page 20</v>
      </c>
      <c r="G20" s="11" t="str">
        <f t="shared" si="3"/>
        <v>August 2024 Forecast Page 20</v>
      </c>
      <c r="H20" s="11" t="s">
        <v>46</v>
      </c>
    </row>
    <row r="21" spans="1:8" x14ac:dyDescent="0.35">
      <c r="A21" s="11" t="str">
        <f t="shared" si="0"/>
        <v>August</v>
      </c>
      <c r="B21" s="11">
        <v>2024</v>
      </c>
      <c r="C21" s="9" t="s">
        <v>9</v>
      </c>
      <c r="D21" s="11" t="s">
        <v>88</v>
      </c>
      <c r="E21" s="11" t="str">
        <f>CONCATENATE(Headings!A21," ",Headings!B21," ",Headings!C21," ",Headings!D21)</f>
        <v>August 2024 National CPI-W Forecast</v>
      </c>
      <c r="F21" s="11" t="str">
        <f t="shared" si="1"/>
        <v>Page 21</v>
      </c>
      <c r="G21" s="11" t="str">
        <f t="shared" si="3"/>
        <v>August 2024 Forecast Page 21</v>
      </c>
      <c r="H21" s="11" t="s">
        <v>51</v>
      </c>
    </row>
    <row r="22" spans="1:8" x14ac:dyDescent="0.35">
      <c r="A22" s="11" t="str">
        <f t="shared" si="0"/>
        <v>August</v>
      </c>
      <c r="B22" s="11">
        <v>2024</v>
      </c>
      <c r="C22" s="9" t="s">
        <v>5</v>
      </c>
      <c r="D22" s="11" t="s">
        <v>88</v>
      </c>
      <c r="E22" s="11" t="str">
        <f>CONCATENATE(Headings!A22," ",Headings!B22," ",Headings!C22," ",Headings!D22)</f>
        <v>August 2024 Seattle Annual CPI-U Forecast</v>
      </c>
      <c r="F22" s="11" t="str">
        <f t="shared" si="1"/>
        <v>Page 22</v>
      </c>
      <c r="G22" s="11" t="str">
        <f t="shared" si="3"/>
        <v>August 2024 Forecast Page 22</v>
      </c>
      <c r="H22" s="11" t="s">
        <v>52</v>
      </c>
    </row>
    <row r="23" spans="1:8" x14ac:dyDescent="0.35">
      <c r="A23" s="11" t="str">
        <f t="shared" si="0"/>
        <v>August</v>
      </c>
      <c r="B23" s="11">
        <v>2024</v>
      </c>
      <c r="C23" s="9" t="s">
        <v>150</v>
      </c>
      <c r="D23" s="11" t="s">
        <v>88</v>
      </c>
      <c r="E23" s="11" t="str">
        <f>CONCATENATE(Headings!A23," ",Headings!B23," ",Headings!C23," ",Headings!D23)</f>
        <v>August 2024 June-June Seattle CPI-W Forecast</v>
      </c>
      <c r="F23" s="11" t="str">
        <f t="shared" si="1"/>
        <v>Page 23</v>
      </c>
      <c r="G23" s="11" t="str">
        <f t="shared" si="3"/>
        <v>August 2024 Forecast Page 23</v>
      </c>
      <c r="H23" s="11" t="s">
        <v>123</v>
      </c>
    </row>
    <row r="24" spans="1:8" x14ac:dyDescent="0.35">
      <c r="A24" s="11" t="str">
        <f t="shared" si="0"/>
        <v>August</v>
      </c>
      <c r="B24" s="11">
        <v>2024</v>
      </c>
      <c r="C24" s="9" t="s">
        <v>29</v>
      </c>
      <c r="D24" s="11" t="s">
        <v>88</v>
      </c>
      <c r="E24" s="11" t="str">
        <f>CONCATENATE(Headings!A24," ",Headings!B24," ",Headings!C24," ",Headings!D24)</f>
        <v>August 2024 Outyear COLA Comparison Forecast</v>
      </c>
      <c r="F24" s="11" t="str">
        <f t="shared" si="1"/>
        <v>Page 24</v>
      </c>
      <c r="G24" s="11" t="str">
        <f t="shared" si="3"/>
        <v>August 2024 Forecast Page 24</v>
      </c>
      <c r="H24" s="11" t="s">
        <v>124</v>
      </c>
    </row>
    <row r="25" spans="1:8" x14ac:dyDescent="0.35">
      <c r="A25" s="11" t="str">
        <f t="shared" si="0"/>
        <v>August</v>
      </c>
      <c r="B25" s="11">
        <v>2024</v>
      </c>
      <c r="C25" s="9" t="s">
        <v>96</v>
      </c>
      <c r="D25" s="11" t="s">
        <v>88</v>
      </c>
      <c r="E25" s="11" t="str">
        <f>CONCATENATE(Headings!A25," ",Headings!B25," ",Headings!C25," ",Headings!D25)</f>
        <v>August 2024 Pharmaceuticals PPI Forecast</v>
      </c>
      <c r="F25" s="11" t="str">
        <f t="shared" si="1"/>
        <v>Page 25</v>
      </c>
      <c r="G25" s="11" t="str">
        <f t="shared" si="3"/>
        <v>August 2024 Forecast Page 25</v>
      </c>
      <c r="H25" s="11" t="s">
        <v>134</v>
      </c>
    </row>
    <row r="26" spans="1:8" x14ac:dyDescent="0.35">
      <c r="A26" s="11" t="str">
        <f t="shared" si="0"/>
        <v>August</v>
      </c>
      <c r="B26" s="11">
        <v>2024</v>
      </c>
      <c r="C26" s="9" t="s">
        <v>97</v>
      </c>
      <c r="D26" s="11" t="s">
        <v>88</v>
      </c>
      <c r="E26" s="11" t="str">
        <f>CONCATENATE(Headings!A26," ",Headings!B26," ",Headings!C26," ",Headings!D26)</f>
        <v>August 2024 Transportation CPI Forecast</v>
      </c>
      <c r="F26" s="11" t="str">
        <f t="shared" si="1"/>
        <v>Page 26</v>
      </c>
      <c r="G26" s="11" t="str">
        <f t="shared" si="3"/>
        <v>August 2024 Forecast Page 26</v>
      </c>
      <c r="H26" s="11" t="s">
        <v>25</v>
      </c>
    </row>
    <row r="27" spans="1:8" x14ac:dyDescent="0.35">
      <c r="A27" s="11" t="str">
        <f t="shared" si="0"/>
        <v>August</v>
      </c>
      <c r="B27" s="11">
        <v>2024</v>
      </c>
      <c r="C27" s="9" t="s">
        <v>10</v>
      </c>
      <c r="D27" s="11" t="s">
        <v>88</v>
      </c>
      <c r="E27" s="11" t="str">
        <f>CONCATENATE(Headings!A27," ",Headings!B27," ",Headings!C27," ",Headings!D27)</f>
        <v>August 2024 Retail Gas Forecast</v>
      </c>
      <c r="F27" s="11" t="str">
        <f t="shared" si="1"/>
        <v>Page 27</v>
      </c>
      <c r="G27" s="11" t="str">
        <f t="shared" si="3"/>
        <v>August 2024 Forecast Page 27</v>
      </c>
      <c r="H27" s="11" t="s">
        <v>37</v>
      </c>
    </row>
    <row r="28" spans="1:8" x14ac:dyDescent="0.35">
      <c r="A28" s="11" t="str">
        <f t="shared" si="0"/>
        <v>August</v>
      </c>
      <c r="B28" s="11">
        <v>2024</v>
      </c>
      <c r="C28" s="9" t="s">
        <v>253</v>
      </c>
      <c r="D28" s="11" t="s">
        <v>88</v>
      </c>
      <c r="E28" s="11" t="str">
        <f>CONCATENATE(Headings!A28," ",Headings!B28," ",Headings!C28," ",Headings!D28)</f>
        <v>August 2024 Diesel and Gasoline Dollar per Gallon Forecast</v>
      </c>
      <c r="F28" s="11" t="str">
        <f t="shared" si="1"/>
        <v>Page 28</v>
      </c>
      <c r="G28" s="11" t="str">
        <f t="shared" si="3"/>
        <v>August 2024 Forecast Page 28</v>
      </c>
      <c r="H28" s="11" t="s">
        <v>38</v>
      </c>
    </row>
    <row r="29" spans="1:8" x14ac:dyDescent="0.35">
      <c r="A29" s="11" t="str">
        <f t="shared" si="0"/>
        <v>August</v>
      </c>
      <c r="B29" s="11">
        <v>2024</v>
      </c>
      <c r="C29" s="9" t="s">
        <v>314</v>
      </c>
      <c r="D29" s="11" t="s">
        <v>88</v>
      </c>
      <c r="E29" s="11" t="str">
        <f>CONCATENATE(Headings!A29," ",Headings!B29," ",Headings!C29," ",Headings!D29)</f>
        <v>August 2024 Recorded Document Count &amp; Revenue Forecast</v>
      </c>
      <c r="F29" s="11" t="str">
        <f t="shared" si="1"/>
        <v>Page 29</v>
      </c>
      <c r="G29" s="11" t="str">
        <f t="shared" si="3"/>
        <v>August 2024 Forecast Page 29</v>
      </c>
      <c r="H29" s="11" t="s">
        <v>39</v>
      </c>
    </row>
    <row r="30" spans="1:8" x14ac:dyDescent="0.35">
      <c r="A30" s="11" t="str">
        <f t="shared" si="0"/>
        <v>August</v>
      </c>
      <c r="B30" s="11">
        <v>2024</v>
      </c>
      <c r="C30" s="9" t="s">
        <v>304</v>
      </c>
      <c r="D30" s="11" t="s">
        <v>88</v>
      </c>
      <c r="E30" s="11" t="str">
        <f>CONCATENATE(Headings!A30," ",Headings!B30," ",Headings!C30," ",Headings!D30)</f>
        <v>August 2024 Recording Fees Forecast</v>
      </c>
      <c r="F30" s="11" t="str">
        <f t="shared" ref="F30" si="6">H30</f>
        <v>Page 30</v>
      </c>
      <c r="G30" s="11" t="str">
        <f t="shared" ref="G30" si="7">CONCATENATE(A30," ",B30," ",D30," ",H30)</f>
        <v>August 2024 Forecast Page 30</v>
      </c>
      <c r="H30" s="11" t="s">
        <v>40</v>
      </c>
    </row>
    <row r="31" spans="1:8" x14ac:dyDescent="0.35">
      <c r="A31" s="11" t="str">
        <f>A29</f>
        <v>August</v>
      </c>
      <c r="B31" s="11">
        <v>2024</v>
      </c>
      <c r="C31" s="9" t="s">
        <v>127</v>
      </c>
      <c r="D31" s="11" t="s">
        <v>88</v>
      </c>
      <c r="E31" s="11" t="str">
        <f>CONCATENATE(Headings!A31," ",Headings!B31," ",Headings!C31," ",Headings!D31)</f>
        <v>August 2024 Gambling Tax Forecast</v>
      </c>
      <c r="F31" s="11" t="str">
        <f t="shared" si="1"/>
        <v>Page 31</v>
      </c>
      <c r="G31" s="11" t="str">
        <f t="shared" si="3"/>
        <v>August 2024 Forecast Page 31</v>
      </c>
      <c r="H31" s="11" t="s">
        <v>41</v>
      </c>
    </row>
    <row r="32" spans="1:8" x14ac:dyDescent="0.35">
      <c r="A32" s="11" t="str">
        <f t="shared" si="0"/>
        <v>August</v>
      </c>
      <c r="B32" s="11">
        <v>2024</v>
      </c>
      <c r="C32" s="9" t="s">
        <v>128</v>
      </c>
      <c r="D32" s="11" t="s">
        <v>88</v>
      </c>
      <c r="E32" s="11" t="str">
        <f>CONCATENATE(Headings!A32," ",Headings!B32," ",Headings!C32," ",Headings!D32)</f>
        <v>August 2024 E-911 Tax Forecast</v>
      </c>
      <c r="F32" s="11" t="str">
        <f t="shared" si="1"/>
        <v>Page 32</v>
      </c>
      <c r="G32" s="11" t="str">
        <f t="shared" si="3"/>
        <v>August 2024 Forecast Page 32</v>
      </c>
      <c r="H32" s="11" t="s">
        <v>42</v>
      </c>
    </row>
    <row r="33" spans="1:8" x14ac:dyDescent="0.35">
      <c r="A33" s="11" t="str">
        <f t="shared" si="0"/>
        <v>August</v>
      </c>
      <c r="B33" s="11">
        <v>2024</v>
      </c>
      <c r="C33" s="11" t="s">
        <v>174</v>
      </c>
      <c r="D33" s="11" t="s">
        <v>88</v>
      </c>
      <c r="E33" s="11" t="str">
        <f>CONCATENATE(Headings!A33," ",Headings!B33," ",Headings!C33," ",Headings!D33)</f>
        <v>August 2024 Penalties and Interest on Delinquent Property Taxes Forecast</v>
      </c>
      <c r="F33" s="11" t="str">
        <f t="shared" si="1"/>
        <v>Page 33</v>
      </c>
      <c r="G33" s="11" t="str">
        <f t="shared" si="3"/>
        <v>August 2024 Forecast Page 33</v>
      </c>
      <c r="H33" s="11" t="s">
        <v>130</v>
      </c>
    </row>
    <row r="34" spans="1:8" x14ac:dyDescent="0.35">
      <c r="A34" s="11" t="str">
        <f t="shared" si="0"/>
        <v>August</v>
      </c>
      <c r="B34" s="11">
        <v>2024</v>
      </c>
      <c r="C34" s="9" t="s">
        <v>111</v>
      </c>
      <c r="D34" s="11" t="s">
        <v>88</v>
      </c>
      <c r="E34" s="11" t="str">
        <f>CONCATENATE(Headings!A34," ",Headings!B34," ",Headings!C34," ",Headings!D34)</f>
        <v>August 2024 Current Expense Property Tax Forecast</v>
      </c>
      <c r="F34" s="11" t="str">
        <f t="shared" si="1"/>
        <v>Page 34</v>
      </c>
      <c r="G34" s="11" t="str">
        <f t="shared" si="3"/>
        <v>August 2024 Forecast Page 34</v>
      </c>
      <c r="H34" s="11" t="s">
        <v>131</v>
      </c>
    </row>
    <row r="35" spans="1:8" x14ac:dyDescent="0.35">
      <c r="A35" s="11" t="str">
        <f t="shared" si="0"/>
        <v>August</v>
      </c>
      <c r="B35" s="11">
        <v>2024</v>
      </c>
      <c r="C35" s="68" t="s">
        <v>139</v>
      </c>
      <c r="D35" s="11" t="s">
        <v>88</v>
      </c>
      <c r="E35" s="11" t="str">
        <f>CONCATENATE(Headings!A35," ",Headings!B35," ",Headings!C35," ",Headings!D35)</f>
        <v>August 2024 Dev. Disabilities &amp; Mental Health Property Tax Forecast</v>
      </c>
      <c r="F35" s="11" t="str">
        <f t="shared" si="1"/>
        <v>Page 35</v>
      </c>
      <c r="G35" s="11" t="str">
        <f t="shared" si="3"/>
        <v>August 2024 Forecast Page 35</v>
      </c>
      <c r="H35" s="11" t="s">
        <v>108</v>
      </c>
    </row>
    <row r="36" spans="1:8" x14ac:dyDescent="0.35">
      <c r="A36" s="11" t="str">
        <f t="shared" si="0"/>
        <v>August</v>
      </c>
      <c r="B36" s="11">
        <v>2024</v>
      </c>
      <c r="C36" s="9" t="s">
        <v>17</v>
      </c>
      <c r="D36" s="11" t="s">
        <v>88</v>
      </c>
      <c r="E36" s="11" t="str">
        <f>CONCATENATE(Headings!A36," ",Headings!B36," ",Headings!C36," ",Headings!D36)</f>
        <v>August 2024 Veterans Aid Property Tax Forecast</v>
      </c>
      <c r="F36" s="11" t="str">
        <f t="shared" si="1"/>
        <v>Page 36</v>
      </c>
      <c r="G36" s="11" t="str">
        <f t="shared" si="3"/>
        <v>August 2024 Forecast Page 36</v>
      </c>
      <c r="H36" s="11" t="s">
        <v>109</v>
      </c>
    </row>
    <row r="37" spans="1:8" x14ac:dyDescent="0.35">
      <c r="A37" s="11" t="str">
        <f t="shared" si="0"/>
        <v>August</v>
      </c>
      <c r="B37" s="11">
        <v>2024</v>
      </c>
      <c r="C37" s="9" t="s">
        <v>21</v>
      </c>
      <c r="D37" s="11" t="s">
        <v>88</v>
      </c>
      <c r="E37" s="11" t="str">
        <f>CONCATENATE(Headings!A37," ",Headings!B37," ",Headings!C37," ",Headings!D37)</f>
        <v>August 2024 AFIS Lid Lift Forecast</v>
      </c>
      <c r="F37" s="11" t="str">
        <f t="shared" si="1"/>
        <v>Page 37</v>
      </c>
      <c r="G37" s="11" t="str">
        <f t="shared" si="3"/>
        <v>August 2024 Forecast Page 37</v>
      </c>
      <c r="H37" s="11" t="s">
        <v>0</v>
      </c>
    </row>
    <row r="38" spans="1:8" x14ac:dyDescent="0.35">
      <c r="A38" s="11" t="str">
        <f t="shared" si="0"/>
        <v>August</v>
      </c>
      <c r="B38" s="11">
        <v>2024</v>
      </c>
      <c r="C38" s="9" t="s">
        <v>126</v>
      </c>
      <c r="D38" s="11" t="s">
        <v>88</v>
      </c>
      <c r="E38" s="11" t="str">
        <f>CONCATENATE(Headings!A38," ",Headings!B38," ",Headings!C38," ",Headings!D38)</f>
        <v>August 2024 Parks Lid Lift Forecast</v>
      </c>
      <c r="F38" s="11" t="str">
        <f t="shared" si="1"/>
        <v>Page 38</v>
      </c>
      <c r="G38" s="11" t="str">
        <f t="shared" si="3"/>
        <v>August 2024 Forecast Page 38</v>
      </c>
      <c r="H38" s="11" t="s">
        <v>1</v>
      </c>
    </row>
    <row r="39" spans="1:8" x14ac:dyDescent="0.35">
      <c r="A39" s="11" t="str">
        <f t="shared" si="0"/>
        <v>August</v>
      </c>
      <c r="B39" s="11">
        <v>2024</v>
      </c>
      <c r="C39" s="9" t="s">
        <v>197</v>
      </c>
      <c r="D39" s="11" t="s">
        <v>88</v>
      </c>
      <c r="E39" s="11" t="str">
        <f>CONCATENATE(Headings!A39," ",Headings!B39," ",Headings!C39," ",Headings!D39)</f>
        <v>August 2024 Veterans, Seniors, and Human Services Lid Lift Forecast</v>
      </c>
      <c r="F39" s="11" t="str">
        <f t="shared" si="1"/>
        <v>Page 39</v>
      </c>
      <c r="G39" s="11" t="str">
        <f t="shared" si="3"/>
        <v>August 2024 Forecast Page 39</v>
      </c>
      <c r="H39" s="11" t="s">
        <v>2</v>
      </c>
    </row>
    <row r="40" spans="1:8" x14ac:dyDescent="0.35">
      <c r="A40" s="11" t="str">
        <f t="shared" si="0"/>
        <v>August</v>
      </c>
      <c r="B40" s="11">
        <v>2024</v>
      </c>
      <c r="C40" s="9" t="s">
        <v>147</v>
      </c>
      <c r="D40" s="11" t="s">
        <v>88</v>
      </c>
      <c r="E40" s="11" t="str">
        <f>CONCATENATE(Headings!A40," ",Headings!B40," ",Headings!C40," ",Headings!D40)</f>
        <v>August 2024 PSERN Forecast</v>
      </c>
      <c r="F40" s="11" t="str">
        <f t="shared" si="1"/>
        <v>Page 40</v>
      </c>
      <c r="G40" s="11" t="str">
        <f t="shared" si="3"/>
        <v>August 2024 Forecast Page 40</v>
      </c>
      <c r="H40" s="11" t="s">
        <v>3</v>
      </c>
    </row>
    <row r="41" spans="1:8" x14ac:dyDescent="0.35">
      <c r="A41" s="11" t="str">
        <f t="shared" si="0"/>
        <v>August</v>
      </c>
      <c r="B41" s="11">
        <v>2024</v>
      </c>
      <c r="C41" s="9" t="s">
        <v>159</v>
      </c>
      <c r="D41" s="11" t="s">
        <v>88</v>
      </c>
      <c r="E41" s="11" t="str">
        <f>CONCATENATE(Headings!A41," ",Headings!B41," ",Headings!C41," ",Headings!D41)</f>
        <v>August 2024 Best Start For Kids Forecast</v>
      </c>
      <c r="F41" s="11" t="str">
        <f t="shared" si="1"/>
        <v>Page 41</v>
      </c>
      <c r="G41" s="11" t="str">
        <f t="shared" si="3"/>
        <v>August 2024 Forecast Page 41</v>
      </c>
      <c r="H41" s="11" t="s">
        <v>101</v>
      </c>
    </row>
    <row r="42" spans="1:8" x14ac:dyDescent="0.35">
      <c r="A42" s="11" t="str">
        <f t="shared" si="0"/>
        <v>August</v>
      </c>
      <c r="B42" s="11">
        <v>2024</v>
      </c>
      <c r="C42" s="9" t="s">
        <v>258</v>
      </c>
      <c r="D42" s="11" t="s">
        <v>88</v>
      </c>
      <c r="E42" s="11" t="str">
        <f>CONCATENATE(Headings!A42," ",Headings!B42," ",Headings!C42," ",Headings!D42)</f>
        <v>August 2024 Crisis Care Centers Levy Forecast</v>
      </c>
      <c r="F42" s="11" t="str">
        <f t="shared" ref="F42" si="8">H42</f>
        <v>Page 42</v>
      </c>
      <c r="G42" s="11" t="str">
        <f t="shared" si="3"/>
        <v>August 2024 Forecast Page 42</v>
      </c>
      <c r="H42" s="11" t="s">
        <v>129</v>
      </c>
    </row>
    <row r="43" spans="1:8" x14ac:dyDescent="0.35">
      <c r="A43" s="11" t="str">
        <f t="shared" si="0"/>
        <v>August</v>
      </c>
      <c r="B43" s="11">
        <v>2024</v>
      </c>
      <c r="C43" s="9" t="s">
        <v>47</v>
      </c>
      <c r="D43" s="11" t="s">
        <v>88</v>
      </c>
      <c r="E43" s="11" t="str">
        <f>CONCATENATE(Headings!A43," ",Headings!B43," ",Headings!C43," ",Headings!D43)</f>
        <v>August 2024 Emergency Medical Services (EMS) Property Tax Forecast</v>
      </c>
      <c r="F43" s="11" t="str">
        <f t="shared" si="1"/>
        <v>Page 43</v>
      </c>
      <c r="G43" s="11" t="str">
        <f t="shared" si="3"/>
        <v>August 2024 Forecast Page 43</v>
      </c>
      <c r="H43" s="11" t="s">
        <v>110</v>
      </c>
    </row>
    <row r="44" spans="1:8" x14ac:dyDescent="0.35">
      <c r="A44" s="11" t="str">
        <f t="shared" si="0"/>
        <v>August</v>
      </c>
      <c r="B44" s="11">
        <v>2024</v>
      </c>
      <c r="C44" s="9" t="s">
        <v>65</v>
      </c>
      <c r="D44" s="11" t="s">
        <v>88</v>
      </c>
      <c r="E44" s="11" t="str">
        <f>CONCATENATE(Headings!A44," ",Headings!B44," ",Headings!C44," ",Headings!D44)</f>
        <v>August 2024 Conservation Futures Property Tax Forecast</v>
      </c>
      <c r="F44" s="11" t="str">
        <f t="shared" si="1"/>
        <v>Page 44</v>
      </c>
      <c r="G44" s="11" t="str">
        <f t="shared" si="3"/>
        <v>August 2024 Forecast Page 44</v>
      </c>
      <c r="H44" s="11" t="s">
        <v>148</v>
      </c>
    </row>
    <row r="45" spans="1:8" x14ac:dyDescent="0.35">
      <c r="A45" s="11" t="str">
        <f>A44</f>
        <v>August</v>
      </c>
      <c r="B45" s="11">
        <v>2024</v>
      </c>
      <c r="C45" s="9" t="s">
        <v>20</v>
      </c>
      <c r="D45" s="11" t="s">
        <v>88</v>
      </c>
      <c r="E45" s="11" t="str">
        <f>CONCATENATE(Headings!A45," ",Headings!B45," ",Headings!C45," ",Headings!D45)</f>
        <v>August 2024 Unincorporated Area/Roads Property Tax Levy Forecast</v>
      </c>
      <c r="F45" s="11" t="str">
        <f>H45</f>
        <v>Page 45</v>
      </c>
      <c r="G45" s="11" t="str">
        <f t="shared" si="3"/>
        <v>August 2024 Forecast Page 45</v>
      </c>
      <c r="H45" s="11" t="s">
        <v>151</v>
      </c>
    </row>
    <row r="46" spans="1:8" x14ac:dyDescent="0.35">
      <c r="A46" s="11" t="str">
        <f t="shared" si="0"/>
        <v>August</v>
      </c>
      <c r="B46" s="11">
        <v>2024</v>
      </c>
      <c r="C46" s="9" t="s">
        <v>257</v>
      </c>
      <c r="E46" s="11" t="str">
        <f>CONCATENATE(Headings!A46," ",Headings!B46," ",Headings!C46," ",Headings!D46)</f>
        <v xml:space="preserve">August 2024 UAL/Roads Property Tax Annexation Addendum </v>
      </c>
      <c r="F46" s="11" t="str">
        <f>H46</f>
        <v>Page 46</v>
      </c>
      <c r="H46" s="11" t="s">
        <v>154</v>
      </c>
    </row>
    <row r="47" spans="1:8" x14ac:dyDescent="0.35">
      <c r="A47" s="11" t="str">
        <f t="shared" si="0"/>
        <v>August</v>
      </c>
      <c r="B47" s="11">
        <v>2024</v>
      </c>
      <c r="C47" s="9" t="s">
        <v>66</v>
      </c>
      <c r="D47" s="11" t="s">
        <v>88</v>
      </c>
      <c r="E47" s="11" t="str">
        <f>CONCATENATE(Headings!A47," ",Headings!B47," ",Headings!C47," ",Headings!D47)</f>
        <v>August 2024 Flood District Property Tax Forecast</v>
      </c>
      <c r="F47" s="11" t="str">
        <f t="shared" si="1"/>
        <v>Page 47</v>
      </c>
      <c r="G47" s="11" t="str">
        <f t="shared" si="2"/>
        <v>August 2024 Forecast Page 47</v>
      </c>
      <c r="H47" s="11" t="s">
        <v>160</v>
      </c>
    </row>
    <row r="48" spans="1:8" x14ac:dyDescent="0.35">
      <c r="A48" s="11" t="str">
        <f t="shared" si="0"/>
        <v>August</v>
      </c>
      <c r="B48" s="11">
        <v>2024</v>
      </c>
      <c r="C48" s="9" t="s">
        <v>172</v>
      </c>
      <c r="D48" s="11" t="s">
        <v>88</v>
      </c>
      <c r="E48" s="11" t="str">
        <f>CONCATENATE(Headings!A48," ",Headings!B48," ",Headings!C48," ",Headings!D48)</f>
        <v>August 2024 Marine Levy Property Tax Forecast</v>
      </c>
      <c r="F48" s="11" t="str">
        <f t="shared" si="1"/>
        <v>Page 48</v>
      </c>
      <c r="G48" s="11" t="str">
        <f>CONCATENATE(A48," ",B48," ",D48," ",H48)</f>
        <v>August 2024 Forecast Page 48</v>
      </c>
      <c r="H48" s="11" t="s">
        <v>193</v>
      </c>
    </row>
    <row r="49" spans="1:8" x14ac:dyDescent="0.35">
      <c r="A49" s="11" t="str">
        <f t="shared" si="0"/>
        <v>August</v>
      </c>
      <c r="B49" s="11">
        <v>2024</v>
      </c>
      <c r="C49" s="9" t="s">
        <v>19</v>
      </c>
      <c r="D49" s="11" t="s">
        <v>88</v>
      </c>
      <c r="E49" s="11" t="str">
        <f>CONCATENATE(Headings!A49," ",Headings!B49," ",Headings!C49," ",Headings!D49)</f>
        <v>August 2024 Transit Property Tax Forecast</v>
      </c>
      <c r="F49" s="11" t="str">
        <f t="shared" si="1"/>
        <v>Page 49</v>
      </c>
      <c r="G49" s="11" t="str">
        <f t="shared" si="2"/>
        <v>August 2024 Forecast Page 49</v>
      </c>
      <c r="H49" s="11" t="s">
        <v>254</v>
      </c>
    </row>
    <row r="50" spans="1:8" x14ac:dyDescent="0.35">
      <c r="A50" s="11" t="str">
        <f t="shared" si="0"/>
        <v>August</v>
      </c>
      <c r="B50" s="11">
        <v>2024</v>
      </c>
      <c r="C50" s="9" t="s">
        <v>57</v>
      </c>
      <c r="D50" s="11" t="s">
        <v>88</v>
      </c>
      <c r="E50" s="11" t="str">
        <f>CONCATENATE(Headings!A50," ",Headings!B50," ",Headings!C50," ",Headings!D50)</f>
        <v>August 2024 UTGO Bond Property Tax Forecast</v>
      </c>
      <c r="F50" s="11" t="str">
        <f>H50</f>
        <v>Page 50</v>
      </c>
      <c r="G50" s="11" t="str">
        <f>CONCATENATE(A50," ",B50," ",D50," ",H50)</f>
        <v>August 2024 Forecast Page 50</v>
      </c>
      <c r="H50" s="11" t="s">
        <v>294</v>
      </c>
    </row>
    <row r="51" spans="1:8" x14ac:dyDescent="0.35">
      <c r="A51" s="11" t="str">
        <f t="shared" si="0"/>
        <v>August</v>
      </c>
      <c r="B51" s="11">
        <v>2024</v>
      </c>
      <c r="C51" s="9" t="s">
        <v>341</v>
      </c>
      <c r="D51" s="11" t="s">
        <v>88</v>
      </c>
      <c r="E51" s="11" t="str">
        <f>CONCATENATE(Headings!A51," ",Headings!B51," ",Headings!C51," ",Headings!D51)</f>
        <v>August 2024 Example One Cent Property Tax Forecast Forecast</v>
      </c>
      <c r="F51" s="11" t="str">
        <f>H51</f>
        <v>Page 51</v>
      </c>
      <c r="G51" s="11" t="str">
        <f>CONCATENATE(A51," ",B51," ",D51," ",H51)</f>
        <v>August 2024 Forecast Page 51</v>
      </c>
      <c r="H51" s="11" t="s">
        <v>303</v>
      </c>
    </row>
    <row r="52" spans="1:8" x14ac:dyDescent="0.35">
      <c r="A52" s="11" t="str">
        <f>A50</f>
        <v>August</v>
      </c>
      <c r="B52" s="11">
        <v>2024</v>
      </c>
      <c r="C52" s="11" t="s">
        <v>196</v>
      </c>
      <c r="D52" s="11" t="s">
        <v>88</v>
      </c>
      <c r="E52" s="11" t="str">
        <f>CONCATENATE(Headings!A52," ",Headings!B52," ",Headings!C52," ",Headings!D52)</f>
        <v>August 2024 King County Inflation + Population Index Forecast</v>
      </c>
      <c r="F52" s="11" t="str">
        <f>H52</f>
        <v>Page 52</v>
      </c>
      <c r="G52" s="11" t="str">
        <f>CONCATENATE(A52," ",B52," ",D52," ",H52)</f>
        <v>August 2024 Forecast Page 52</v>
      </c>
      <c r="H52" s="11" t="s">
        <v>305</v>
      </c>
    </row>
    <row r="53" spans="1:8" x14ac:dyDescent="0.35">
      <c r="A53" s="11" t="str">
        <f t="shared" si="0"/>
        <v>August</v>
      </c>
      <c r="B53" s="11">
        <v>2024</v>
      </c>
      <c r="C53" s="9" t="s">
        <v>180</v>
      </c>
      <c r="D53" s="11" t="s">
        <v>132</v>
      </c>
      <c r="E53" s="11" t="str">
        <f>CONCATENATE(Headings!A53," ",Headings!B53," ",Headings!C53," ",Headings!D53)</f>
        <v>August 2024 Annexation Assumptions Appendix</v>
      </c>
      <c r="F53" s="11" t="str">
        <f>H53</f>
        <v>Page 53</v>
      </c>
      <c r="G53" s="11" t="str">
        <f>CONCATENATE(A53," ",B53," ",D53," ",H53)</f>
        <v>August 2024 Appendix Page 53</v>
      </c>
      <c r="H53" s="11" t="s">
        <v>339</v>
      </c>
    </row>
    <row r="54" spans="1:8" x14ac:dyDescent="0.35">
      <c r="C54" s="9"/>
    </row>
    <row r="55" spans="1:8" x14ac:dyDescent="0.35">
      <c r="C55" s="9"/>
      <c r="E55" s="11" t="s">
        <v>349</v>
      </c>
      <c r="F55" s="11" t="s">
        <v>350</v>
      </c>
    </row>
    <row r="56" spans="1:8" x14ac:dyDescent="0.35">
      <c r="F56" s="11" t="s">
        <v>351</v>
      </c>
    </row>
    <row r="57" spans="1:8" x14ac:dyDescent="0.35">
      <c r="E57" s="11" t="s">
        <v>349</v>
      </c>
      <c r="F57" s="11" t="s">
        <v>349</v>
      </c>
    </row>
  </sheetData>
  <phoneticPr fontId="25" type="noConversion"/>
  <pageMargins left="0.75" right="0.75" top="1" bottom="1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40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7" ht="23.4" x14ac:dyDescent="0.35">
      <c r="A1" s="265" t="str">
        <f>Headings!E6</f>
        <v>August 2024 King County Sales and Use Taxbase Forecast</v>
      </c>
      <c r="B1" s="266"/>
      <c r="C1" s="266"/>
      <c r="D1" s="266"/>
      <c r="E1" s="266"/>
    </row>
    <row r="2" spans="1:7" ht="21.75" customHeight="1" x14ac:dyDescent="0.35">
      <c r="A2" s="265" t="s">
        <v>84</v>
      </c>
      <c r="B2" s="266"/>
      <c r="C2" s="266"/>
      <c r="D2" s="266"/>
      <c r="E2" s="266"/>
    </row>
    <row r="4" spans="1:7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Headings!E55</f>
        <v>% Change from July 2024 Forecast</v>
      </c>
      <c r="E4" s="34" t="str">
        <f>Headings!F55</f>
        <v>$ Change from July 2024 Forecast</v>
      </c>
    </row>
    <row r="5" spans="1:7" s="51" customFormat="1" ht="18" customHeight="1" x14ac:dyDescent="0.35">
      <c r="A5" s="36">
        <v>2014</v>
      </c>
      <c r="B5" s="37">
        <v>52335343480</v>
      </c>
      <c r="C5" s="72" t="s">
        <v>78</v>
      </c>
      <c r="D5" s="49">
        <v>0</v>
      </c>
      <c r="E5" s="40">
        <v>0</v>
      </c>
    </row>
    <row r="6" spans="1:7" s="56" customFormat="1" ht="18" customHeight="1" x14ac:dyDescent="0.35">
      <c r="A6" s="41">
        <v>2015</v>
      </c>
      <c r="B6" s="42">
        <v>57615757460</v>
      </c>
      <c r="C6" s="43">
        <v>0.10089575474015788</v>
      </c>
      <c r="D6" s="44">
        <v>0</v>
      </c>
      <c r="E6" s="45">
        <v>0</v>
      </c>
    </row>
    <row r="7" spans="1:7" s="56" customFormat="1" ht="18" customHeight="1" x14ac:dyDescent="0.35">
      <c r="A7" s="41">
        <v>2016</v>
      </c>
      <c r="B7" s="42">
        <v>62234630016.999901</v>
      </c>
      <c r="C7" s="43">
        <v>8.0166828670204859E-2</v>
      </c>
      <c r="D7" s="44">
        <v>0</v>
      </c>
      <c r="E7" s="45">
        <v>0</v>
      </c>
    </row>
    <row r="8" spans="1:7" s="51" customFormat="1" ht="18" customHeight="1" x14ac:dyDescent="0.35">
      <c r="A8" s="41">
        <v>2017</v>
      </c>
      <c r="B8" s="42">
        <v>65826124662</v>
      </c>
      <c r="C8" s="43">
        <v>5.7708941854704543E-2</v>
      </c>
      <c r="D8" s="44">
        <v>0</v>
      </c>
      <c r="E8" s="45">
        <v>0</v>
      </c>
    </row>
    <row r="9" spans="1:7" s="51" customFormat="1" ht="18" customHeight="1" x14ac:dyDescent="0.35">
      <c r="A9" s="41">
        <v>2018</v>
      </c>
      <c r="B9" s="42">
        <v>72726583625.999908</v>
      </c>
      <c r="C9" s="43">
        <v>0.10482857679123558</v>
      </c>
      <c r="D9" s="44">
        <v>0</v>
      </c>
      <c r="E9" s="45">
        <v>0</v>
      </c>
    </row>
    <row r="10" spans="1:7" s="51" customFormat="1" ht="18" customHeight="1" x14ac:dyDescent="0.35">
      <c r="A10" s="41">
        <v>2019</v>
      </c>
      <c r="B10" s="42">
        <v>76486164463.999893</v>
      </c>
      <c r="C10" s="43">
        <v>5.1694726337398356E-2</v>
      </c>
      <c r="D10" s="44">
        <v>0</v>
      </c>
      <c r="E10" s="45">
        <v>0</v>
      </c>
    </row>
    <row r="11" spans="1:7" s="51" customFormat="1" ht="18" customHeight="1" x14ac:dyDescent="0.35">
      <c r="A11" s="41">
        <v>2020</v>
      </c>
      <c r="B11" s="42">
        <v>70728682614.999893</v>
      </c>
      <c r="C11" s="43">
        <v>-7.5274814593558337E-2</v>
      </c>
      <c r="D11" s="44">
        <v>0</v>
      </c>
      <c r="E11" s="45">
        <v>0</v>
      </c>
    </row>
    <row r="12" spans="1:7" s="51" customFormat="1" ht="18" customHeight="1" x14ac:dyDescent="0.35">
      <c r="A12" s="41">
        <v>2021</v>
      </c>
      <c r="B12" s="42">
        <v>82495306590</v>
      </c>
      <c r="C12" s="43">
        <v>0.1663628324459232</v>
      </c>
      <c r="D12" s="44">
        <v>0</v>
      </c>
      <c r="E12" s="45">
        <v>0</v>
      </c>
      <c r="G12" s="171"/>
    </row>
    <row r="13" spans="1:7" s="51" customFormat="1" ht="18" customHeight="1" x14ac:dyDescent="0.35">
      <c r="A13" s="41">
        <v>2022</v>
      </c>
      <c r="B13" s="42">
        <v>91168764290.999893</v>
      </c>
      <c r="C13" s="43">
        <v>0.10513880194550707</v>
      </c>
      <c r="D13" s="44">
        <v>0</v>
      </c>
      <c r="E13" s="45">
        <v>0</v>
      </c>
    </row>
    <row r="14" spans="1:7" s="51" customFormat="1" ht="18" customHeight="1" thickBot="1" x14ac:dyDescent="0.4">
      <c r="A14" s="46">
        <v>2023</v>
      </c>
      <c r="B14" s="47">
        <v>93418705575</v>
      </c>
      <c r="C14" s="48">
        <v>2.4678861247022787E-2</v>
      </c>
      <c r="D14" s="53">
        <v>0</v>
      </c>
      <c r="E14" s="75">
        <v>0</v>
      </c>
    </row>
    <row r="15" spans="1:7" s="51" customFormat="1" ht="18" customHeight="1" thickTop="1" x14ac:dyDescent="0.35">
      <c r="A15" s="41">
        <v>2024</v>
      </c>
      <c r="B15" s="42">
        <v>92002959117.057709</v>
      </c>
      <c r="C15" s="43">
        <v>-1.5154849868966314E-2</v>
      </c>
      <c r="D15" s="44">
        <v>-1.7734114403626378E-2</v>
      </c>
      <c r="E15" s="45">
        <v>-1661048221.6466827</v>
      </c>
    </row>
    <row r="16" spans="1:7" s="51" customFormat="1" ht="18" customHeight="1" x14ac:dyDescent="0.35">
      <c r="A16" s="41">
        <v>2025</v>
      </c>
      <c r="B16" s="42">
        <v>95801594831.732498</v>
      </c>
      <c r="C16" s="43">
        <v>4.1288190631365351E-2</v>
      </c>
      <c r="D16" s="44">
        <v>-1.2221542539913255E-2</v>
      </c>
      <c r="E16" s="45">
        <v>-1185329825.5139008</v>
      </c>
    </row>
    <row r="17" spans="1:5" s="51" customFormat="1" ht="18" customHeight="1" x14ac:dyDescent="0.35">
      <c r="A17" s="41">
        <v>2026</v>
      </c>
      <c r="B17" s="42">
        <v>99467910432.774811</v>
      </c>
      <c r="C17" s="43">
        <v>3.8269880657852307E-2</v>
      </c>
      <c r="D17" s="44">
        <v>-1.8082495250919983E-2</v>
      </c>
      <c r="E17" s="45">
        <v>-1831750640.2731934</v>
      </c>
    </row>
    <row r="18" spans="1:5" s="51" customFormat="1" ht="18" customHeight="1" x14ac:dyDescent="0.35">
      <c r="A18" s="41">
        <v>2027</v>
      </c>
      <c r="B18" s="42">
        <v>102916949456.55</v>
      </c>
      <c r="C18" s="43">
        <v>3.4674891719035594E-2</v>
      </c>
      <c r="D18" s="44">
        <v>-2.7517292112045899E-2</v>
      </c>
      <c r="E18" s="45">
        <v>-2912129684.6779938</v>
      </c>
    </row>
    <row r="19" spans="1:5" s="51" customFormat="1" ht="18" customHeight="1" x14ac:dyDescent="0.35">
      <c r="A19" s="41">
        <v>2028</v>
      </c>
      <c r="B19" s="42">
        <v>107379711507.838</v>
      </c>
      <c r="C19" s="43">
        <v>4.3362750983715337E-2</v>
      </c>
      <c r="D19" s="44">
        <v>-2.3804850536387367E-2</v>
      </c>
      <c r="E19" s="45">
        <v>-2618490764.3610077</v>
      </c>
    </row>
    <row r="20" spans="1:5" s="51" customFormat="1" ht="18" customHeight="1" x14ac:dyDescent="0.35">
      <c r="A20" s="41">
        <v>2029</v>
      </c>
      <c r="B20" s="42">
        <v>112407717754.418</v>
      </c>
      <c r="C20" s="43">
        <v>4.6824546052286475E-2</v>
      </c>
      <c r="D20" s="44">
        <v>-1.6785183590866337E-2</v>
      </c>
      <c r="E20" s="45">
        <v>-1918994860.5830078</v>
      </c>
    </row>
    <row r="21" spans="1:5" s="51" customFormat="1" ht="18" customHeight="1" x14ac:dyDescent="0.35">
      <c r="A21" s="41">
        <v>2030</v>
      </c>
      <c r="B21" s="42">
        <v>117443587258.371</v>
      </c>
      <c r="C21" s="43">
        <v>4.4800033347844437E-2</v>
      </c>
      <c r="D21" s="44">
        <v>-1.9252835109342392E-2</v>
      </c>
      <c r="E21" s="45">
        <v>-2305509616.6269989</v>
      </c>
    </row>
    <row r="22" spans="1:5" s="51" customFormat="1" ht="18" customHeight="1" x14ac:dyDescent="0.35">
      <c r="A22" s="41">
        <v>2031</v>
      </c>
      <c r="B22" s="42">
        <v>121557493808.39099</v>
      </c>
      <c r="C22" s="43">
        <v>3.5028788255331289E-2</v>
      </c>
      <c r="D22" s="44">
        <v>-1.9586987815465751E-2</v>
      </c>
      <c r="E22" s="45">
        <v>-2428512392.7500153</v>
      </c>
    </row>
    <row r="23" spans="1:5" s="51" customFormat="1" ht="18" customHeight="1" x14ac:dyDescent="0.35">
      <c r="A23" s="41">
        <v>2032</v>
      </c>
      <c r="B23" s="42">
        <v>126571407778.55</v>
      </c>
      <c r="C23" s="43">
        <v>4.1247263439491144E-2</v>
      </c>
      <c r="D23" s="44">
        <v>-2.1964440582642686E-2</v>
      </c>
      <c r="E23" s="45">
        <v>-2842504179.776001</v>
      </c>
    </row>
    <row r="24" spans="1:5" s="51" customFormat="1" ht="18" customHeight="1" x14ac:dyDescent="0.35">
      <c r="A24" s="41">
        <v>2033</v>
      </c>
      <c r="B24" s="42">
        <v>130930884203.045</v>
      </c>
      <c r="C24" s="43">
        <v>3.4442821653073219E-2</v>
      </c>
      <c r="D24" s="44">
        <v>-1.9212877164680564E-2</v>
      </c>
      <c r="E24" s="45">
        <v>-2564836891.397995</v>
      </c>
    </row>
    <row r="25" spans="1:5" ht="21.75" customHeight="1" x14ac:dyDescent="0.35">
      <c r="A25" s="24" t="s">
        <v>4</v>
      </c>
      <c r="B25" s="30"/>
      <c r="C25" s="4"/>
      <c r="D25" s="4"/>
    </row>
    <row r="26" spans="1:5" ht="21.75" customHeight="1" x14ac:dyDescent="0.35">
      <c r="A26" s="112" t="s">
        <v>137</v>
      </c>
      <c r="B26" s="30"/>
      <c r="C26" s="4"/>
      <c r="D26" s="4"/>
    </row>
    <row r="27" spans="1:5" ht="21.75" customHeight="1" x14ac:dyDescent="0.35">
      <c r="A27" s="110" t="s">
        <v>189</v>
      </c>
      <c r="B27" s="3"/>
      <c r="C27" s="3"/>
    </row>
    <row r="28" spans="1:5" ht="21.75" customHeight="1" x14ac:dyDescent="0.35">
      <c r="A28" s="110" t="s">
        <v>188</v>
      </c>
      <c r="B28" s="3"/>
      <c r="C28" s="3"/>
    </row>
    <row r="29" spans="1:5" ht="21.75" customHeight="1" x14ac:dyDescent="0.35">
      <c r="A29" s="209"/>
    </row>
    <row r="30" spans="1:5" ht="21.75" customHeight="1" x14ac:dyDescent="0.35">
      <c r="A30" s="264" t="str">
        <f>Headings!F6</f>
        <v>Page 6</v>
      </c>
      <c r="B30" s="267"/>
      <c r="C30" s="267"/>
      <c r="D30" s="267"/>
      <c r="E30" s="266"/>
    </row>
    <row r="32" spans="1:5" ht="21.75" customHeight="1" x14ac:dyDescent="0.35">
      <c r="A32" s="151"/>
    </row>
    <row r="34" spans="1:2" ht="21.75" customHeight="1" x14ac:dyDescent="0.35">
      <c r="B34" s="6"/>
    </row>
    <row r="35" spans="1:2" ht="21.75" customHeight="1" x14ac:dyDescent="0.35">
      <c r="B35" s="6"/>
    </row>
    <row r="36" spans="1:2" ht="21.75" customHeight="1" x14ac:dyDescent="0.35">
      <c r="A36" s="5"/>
      <c r="B36" s="6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</sheetData>
  <mergeCells count="3">
    <mergeCell ref="A2:E2"/>
    <mergeCell ref="A1:E1"/>
    <mergeCell ref="A30:E30"/>
  </mergeCells>
  <phoneticPr fontId="4"/>
  <pageMargins left="0.75" right="0.75" top="1" bottom="1" header="0.5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65" t="str">
        <f>Headings!E7</f>
        <v>August 2024 Local and Option Sales Tax Forecast</v>
      </c>
      <c r="B1" s="266"/>
      <c r="C1" s="266"/>
      <c r="D1" s="266"/>
      <c r="E1" s="266"/>
    </row>
    <row r="2" spans="1:5" ht="21.75" customHeight="1" x14ac:dyDescent="0.35">
      <c r="A2" s="265" t="s">
        <v>84</v>
      </c>
      <c r="B2" s="266"/>
      <c r="C2" s="266"/>
      <c r="D2" s="266"/>
      <c r="E2" s="266"/>
    </row>
    <row r="4" spans="1:5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Headings!E55</f>
        <v>% Change from July 2024 Forecast</v>
      </c>
      <c r="E4" s="34" t="str">
        <f>Headings!F55</f>
        <v>$ Change from July 2024 Forecast</v>
      </c>
    </row>
    <row r="5" spans="1:5" s="51" customFormat="1" ht="18" customHeight="1" x14ac:dyDescent="0.35">
      <c r="A5" s="36">
        <v>2015</v>
      </c>
      <c r="B5" s="37">
        <v>104719894.34955275</v>
      </c>
      <c r="C5" s="72" t="s">
        <v>78</v>
      </c>
      <c r="D5" s="49">
        <v>0</v>
      </c>
      <c r="E5" s="40">
        <v>0</v>
      </c>
    </row>
    <row r="6" spans="1:5" s="51" customFormat="1" ht="18" customHeight="1" x14ac:dyDescent="0.35">
      <c r="A6" s="41">
        <v>2016</v>
      </c>
      <c r="B6" s="42">
        <v>112704885.56955276</v>
      </c>
      <c r="C6" s="43">
        <v>7.6250948013242725E-2</v>
      </c>
      <c r="D6" s="44">
        <v>0</v>
      </c>
      <c r="E6" s="45">
        <v>0</v>
      </c>
    </row>
    <row r="7" spans="1:5" s="51" customFormat="1" ht="18" customHeight="1" x14ac:dyDescent="0.35">
      <c r="A7" s="41">
        <v>2017</v>
      </c>
      <c r="B7" s="42">
        <v>118621545.57999998</v>
      </c>
      <c r="C7" s="43">
        <v>5.2496925759229152E-2</v>
      </c>
      <c r="D7" s="44">
        <v>0</v>
      </c>
      <c r="E7" s="45">
        <v>0</v>
      </c>
    </row>
    <row r="8" spans="1:5" s="51" customFormat="1" ht="18" customHeight="1" x14ac:dyDescent="0.35">
      <c r="A8" s="41">
        <v>2018</v>
      </c>
      <c r="B8" s="42">
        <v>131938848.67999999</v>
      </c>
      <c r="C8" s="43">
        <v>0.11226715210027871</v>
      </c>
      <c r="D8" s="44">
        <v>0</v>
      </c>
      <c r="E8" s="45">
        <v>0</v>
      </c>
    </row>
    <row r="9" spans="1:5" s="51" customFormat="1" ht="18" customHeight="1" x14ac:dyDescent="0.35">
      <c r="A9" s="41">
        <v>2019</v>
      </c>
      <c r="B9" s="42">
        <v>137639197.35000002</v>
      </c>
      <c r="C9" s="43">
        <v>4.3204474853539621E-2</v>
      </c>
      <c r="D9" s="44">
        <v>0</v>
      </c>
      <c r="E9" s="45">
        <v>0</v>
      </c>
    </row>
    <row r="10" spans="1:5" s="51" customFormat="1" ht="18" customHeight="1" x14ac:dyDescent="0.35">
      <c r="A10" s="41">
        <v>2020</v>
      </c>
      <c r="B10" s="42">
        <v>132079219.92000002</v>
      </c>
      <c r="C10" s="43">
        <v>-4.0395305531037429E-2</v>
      </c>
      <c r="D10" s="44">
        <v>0</v>
      </c>
      <c r="E10" s="45">
        <v>0</v>
      </c>
    </row>
    <row r="11" spans="1:5" s="51" customFormat="1" ht="18" customHeight="1" x14ac:dyDescent="0.35">
      <c r="A11" s="41">
        <v>2021</v>
      </c>
      <c r="B11" s="42">
        <v>155146049.66999999</v>
      </c>
      <c r="C11" s="43">
        <v>0.17464389753340059</v>
      </c>
      <c r="D11" s="44">
        <v>0</v>
      </c>
      <c r="E11" s="45">
        <v>0</v>
      </c>
    </row>
    <row r="12" spans="1:5" s="51" customFormat="1" ht="18" customHeight="1" x14ac:dyDescent="0.35">
      <c r="A12" s="41">
        <v>2022</v>
      </c>
      <c r="B12" s="42">
        <v>171509429.12000003</v>
      </c>
      <c r="C12" s="43">
        <v>0.10547080950372512</v>
      </c>
      <c r="D12" s="44">
        <v>0</v>
      </c>
      <c r="E12" s="45">
        <v>0</v>
      </c>
    </row>
    <row r="13" spans="1:5" s="51" customFormat="1" ht="18" customHeight="1" thickBot="1" x14ac:dyDescent="0.4">
      <c r="A13" s="46">
        <v>2023</v>
      </c>
      <c r="B13" s="47">
        <v>175006834.39000002</v>
      </c>
      <c r="C13" s="48">
        <v>2.0391912491020792E-2</v>
      </c>
      <c r="D13" s="53">
        <v>0</v>
      </c>
      <c r="E13" s="75">
        <v>0</v>
      </c>
    </row>
    <row r="14" spans="1:5" s="51" customFormat="1" ht="18" customHeight="1" thickTop="1" x14ac:dyDescent="0.35">
      <c r="A14" s="41">
        <v>2024</v>
      </c>
      <c r="B14" s="42">
        <v>173123145.80844414</v>
      </c>
      <c r="C14" s="43">
        <v>-1.0763514397146956E-2</v>
      </c>
      <c r="D14" s="44">
        <v>-1.7734114403626489E-2</v>
      </c>
      <c r="E14" s="45">
        <v>-3125615.7000898123</v>
      </c>
    </row>
    <row r="15" spans="1:5" s="51" customFormat="1" ht="18" customHeight="1" x14ac:dyDescent="0.35">
      <c r="A15" s="41">
        <v>2025</v>
      </c>
      <c r="B15" s="42">
        <v>178432639.32220876</v>
      </c>
      <c r="C15" s="43">
        <v>3.0668883059919771E-2</v>
      </c>
      <c r="D15" s="44">
        <v>-1.2221542539913366E-2</v>
      </c>
      <c r="E15" s="45">
        <v>-2207703.6358869076</v>
      </c>
    </row>
    <row r="16" spans="1:5" s="51" customFormat="1" ht="18" customHeight="1" x14ac:dyDescent="0.35">
      <c r="A16" s="41">
        <v>2026</v>
      </c>
      <c r="B16" s="42">
        <v>184650233.3524501</v>
      </c>
      <c r="C16" s="43">
        <v>3.4845609266664468E-2</v>
      </c>
      <c r="D16" s="44">
        <v>-1.8082495250919872E-2</v>
      </c>
      <c r="E16" s="45">
        <v>-3400425.139105916</v>
      </c>
    </row>
    <row r="17" spans="1:5" s="51" customFormat="1" ht="18" customHeight="1" x14ac:dyDescent="0.35">
      <c r="A17" s="41">
        <v>2027</v>
      </c>
      <c r="B17" s="42">
        <v>190867651.80003509</v>
      </c>
      <c r="C17" s="43">
        <v>3.3671327323575806E-2</v>
      </c>
      <c r="D17" s="44">
        <v>-2.7517292112045899E-2</v>
      </c>
      <c r="E17" s="45">
        <v>-5400775.6505290568</v>
      </c>
    </row>
    <row r="18" spans="1:5" s="51" customFormat="1" ht="18" customHeight="1" x14ac:dyDescent="0.35">
      <c r="A18" s="41">
        <v>2028</v>
      </c>
      <c r="B18" s="42">
        <v>199144198.2558865</v>
      </c>
      <c r="C18" s="43">
        <v>4.3362750983715337E-2</v>
      </c>
      <c r="D18" s="44">
        <v>-2.3804850536387478E-2</v>
      </c>
      <c r="E18" s="45">
        <v>-4856198.9652119279</v>
      </c>
    </row>
    <row r="19" spans="1:5" s="51" customFormat="1" ht="18" customHeight="1" x14ac:dyDescent="0.35">
      <c r="A19" s="41">
        <v>2029</v>
      </c>
      <c r="B19" s="42">
        <v>200515307.00552002</v>
      </c>
      <c r="C19" s="43">
        <v>6.8850047435062844E-3</v>
      </c>
      <c r="D19" s="44">
        <v>-1.6995672353431912E-2</v>
      </c>
      <c r="E19" s="45">
        <v>-3466813.2823713422</v>
      </c>
    </row>
    <row r="20" spans="1:5" s="51" customFormat="1" ht="18" customHeight="1" x14ac:dyDescent="0.35">
      <c r="A20" s="41">
        <v>2030</v>
      </c>
      <c r="B20" s="42">
        <v>202320786.64801341</v>
      </c>
      <c r="C20" s="43">
        <v>9.0041985794315771E-3</v>
      </c>
      <c r="D20" s="44">
        <v>-1.9657945557623457E-2</v>
      </c>
      <c r="E20" s="45">
        <v>-4056962.5582006276</v>
      </c>
    </row>
    <row r="21" spans="1:5" s="51" customFormat="1" ht="18" customHeight="1" x14ac:dyDescent="0.35">
      <c r="A21" s="41">
        <v>2031</v>
      </c>
      <c r="B21" s="42">
        <v>209407838.6431587</v>
      </c>
      <c r="C21" s="43">
        <v>3.5028788255331067E-2</v>
      </c>
      <c r="D21" s="44">
        <v>-1.9991960237599637E-2</v>
      </c>
      <c r="E21" s="45">
        <v>-4271876.366045624</v>
      </c>
    </row>
    <row r="22" spans="1:5" s="51" customFormat="1" ht="18" customHeight="1" x14ac:dyDescent="0.35">
      <c r="A22" s="41">
        <v>2032</v>
      </c>
      <c r="B22" s="42">
        <v>218045338.92996755</v>
      </c>
      <c r="C22" s="43">
        <v>4.1247263439491366E-2</v>
      </c>
      <c r="D22" s="44">
        <v>-2.2368430966804964E-2</v>
      </c>
      <c r="E22" s="45">
        <v>-4988926.5710925162</v>
      </c>
    </row>
    <row r="23" spans="1:5" s="51" customFormat="1" ht="18" customHeight="1" x14ac:dyDescent="0.35">
      <c r="A23" s="41">
        <v>2033</v>
      </c>
      <c r="B23" s="42">
        <v>225555435.65101629</v>
      </c>
      <c r="C23" s="43">
        <v>3.4442821653072997E-2</v>
      </c>
      <c r="D23" s="44">
        <v>-1.9618004118113652E-2</v>
      </c>
      <c r="E23" s="45">
        <v>-4513493.1935221553</v>
      </c>
    </row>
    <row r="24" spans="1:5" s="51" customFormat="1" ht="18" customHeight="1" x14ac:dyDescent="0.35">
      <c r="A24" s="24" t="s">
        <v>4</v>
      </c>
      <c r="B24" s="93"/>
      <c r="C24" s="43"/>
      <c r="D24" s="106"/>
      <c r="E24" s="107"/>
    </row>
    <row r="25" spans="1:5" ht="21.75" customHeight="1" x14ac:dyDescent="0.35">
      <c r="A25" s="29" t="s">
        <v>53</v>
      </c>
      <c r="B25" s="3"/>
      <c r="C25" s="3"/>
    </row>
    <row r="26" spans="1:5" s="28" customFormat="1" ht="21.75" customHeight="1" x14ac:dyDescent="0.35">
      <c r="A26" s="70" t="s">
        <v>145</v>
      </c>
      <c r="B26" s="29"/>
      <c r="C26" s="29"/>
    </row>
    <row r="27" spans="1:5" ht="21.75" customHeight="1" x14ac:dyDescent="0.35">
      <c r="A27" s="110" t="s">
        <v>199</v>
      </c>
      <c r="B27" s="3"/>
      <c r="C27" s="3"/>
      <c r="D27" s="105"/>
      <c r="E27" s="105"/>
    </row>
    <row r="28" spans="1:5" ht="21.75" customHeight="1" x14ac:dyDescent="0.35">
      <c r="A28" s="110" t="s">
        <v>191</v>
      </c>
      <c r="B28" s="3"/>
      <c r="C28" s="3"/>
      <c r="D28" s="105"/>
      <c r="E28" s="105"/>
    </row>
    <row r="29" spans="1:5" ht="21.75" customHeight="1" x14ac:dyDescent="0.35">
      <c r="A29" s="209"/>
    </row>
    <row r="30" spans="1:5" ht="21.75" customHeight="1" x14ac:dyDescent="0.35">
      <c r="A30" s="264" t="str">
        <f>Headings!F7</f>
        <v>Page 7</v>
      </c>
      <c r="B30" s="264"/>
      <c r="C30" s="264"/>
      <c r="D30" s="264"/>
      <c r="E30" s="264"/>
    </row>
    <row r="32" spans="1:5" ht="21.75" customHeight="1" x14ac:dyDescent="0.35">
      <c r="A32" s="151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2:E2"/>
    <mergeCell ref="A1:E1"/>
    <mergeCell ref="A30:E30"/>
  </mergeCells>
  <phoneticPr fontId="4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40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65" t="str">
        <f>Headings!E8</f>
        <v>August 2024 Metro Transit Sales Tax Forecast</v>
      </c>
      <c r="B1" s="266"/>
      <c r="C1" s="266"/>
      <c r="D1" s="266"/>
      <c r="E1" s="266"/>
    </row>
    <row r="2" spans="1:5" ht="21.75" customHeight="1" x14ac:dyDescent="0.35">
      <c r="A2" s="265" t="s">
        <v>84</v>
      </c>
      <c r="B2" s="266"/>
      <c r="C2" s="266"/>
      <c r="D2" s="266"/>
      <c r="E2" s="266"/>
    </row>
    <row r="4" spans="1:5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Headings!E55</f>
        <v>% Change from July 2024 Forecast</v>
      </c>
      <c r="E4" s="34" t="str">
        <f>Headings!F55</f>
        <v>$ Change from July 2024 Forecast</v>
      </c>
    </row>
    <row r="5" spans="1:5" s="51" customFormat="1" ht="18" customHeight="1" x14ac:dyDescent="0.35">
      <c r="A5" s="36">
        <v>2014</v>
      </c>
      <c r="B5" s="37">
        <v>479433577.19999999</v>
      </c>
      <c r="C5" s="72" t="s">
        <v>78</v>
      </c>
      <c r="D5" s="49">
        <v>0</v>
      </c>
      <c r="E5" s="40">
        <v>0</v>
      </c>
    </row>
    <row r="6" spans="1:5" s="51" customFormat="1" ht="18" customHeight="1" x14ac:dyDescent="0.35">
      <c r="A6" s="41">
        <v>2015</v>
      </c>
      <c r="B6" s="42">
        <v>526663507.63999999</v>
      </c>
      <c r="C6" s="43">
        <v>9.8511937181858356E-2</v>
      </c>
      <c r="D6" s="44">
        <v>0</v>
      </c>
      <c r="E6" s="45">
        <v>0</v>
      </c>
    </row>
    <row r="7" spans="1:5" s="51" customFormat="1" ht="18" customHeight="1" x14ac:dyDescent="0.35">
      <c r="A7" s="41">
        <v>2016</v>
      </c>
      <c r="B7" s="42">
        <v>566774755.12</v>
      </c>
      <c r="C7" s="43">
        <v>7.6161053306579296E-2</v>
      </c>
      <c r="D7" s="44">
        <v>0</v>
      </c>
      <c r="E7" s="45">
        <v>0</v>
      </c>
    </row>
    <row r="8" spans="1:5" s="51" customFormat="1" ht="18" customHeight="1" x14ac:dyDescent="0.35">
      <c r="A8" s="41">
        <v>2017</v>
      </c>
      <c r="B8" s="42">
        <v>590585094.28999996</v>
      </c>
      <c r="C8" s="43">
        <v>4.2010232380513823E-2</v>
      </c>
      <c r="D8" s="44">
        <v>0</v>
      </c>
      <c r="E8" s="45">
        <v>0</v>
      </c>
    </row>
    <row r="9" spans="1:5" s="51" customFormat="1" ht="18" customHeight="1" x14ac:dyDescent="0.35">
      <c r="A9" s="41">
        <v>2018</v>
      </c>
      <c r="B9" s="42">
        <v>651379306.70000005</v>
      </c>
      <c r="C9" s="43">
        <v>0.10293895494109395</v>
      </c>
      <c r="D9" s="44">
        <v>0</v>
      </c>
      <c r="E9" s="45">
        <v>0</v>
      </c>
    </row>
    <row r="10" spans="1:5" s="51" customFormat="1" ht="18" customHeight="1" x14ac:dyDescent="0.35">
      <c r="A10" s="41">
        <v>2019</v>
      </c>
      <c r="B10" s="42">
        <v>684963000.96000004</v>
      </c>
      <c r="C10" s="43">
        <v>5.155781572205731E-2</v>
      </c>
      <c r="D10" s="44">
        <v>0</v>
      </c>
      <c r="E10" s="45">
        <v>0</v>
      </c>
    </row>
    <row r="11" spans="1:5" s="51" customFormat="1" ht="18" customHeight="1" x14ac:dyDescent="0.35">
      <c r="A11" s="41">
        <v>2020</v>
      </c>
      <c r="B11" s="42">
        <v>636716490.36999989</v>
      </c>
      <c r="C11" s="43">
        <v>-7.0436666684742022E-2</v>
      </c>
      <c r="D11" s="44">
        <v>0</v>
      </c>
      <c r="E11" s="45">
        <v>0</v>
      </c>
    </row>
    <row r="12" spans="1:5" s="51" customFormat="1" ht="18" customHeight="1" x14ac:dyDescent="0.35">
      <c r="A12" s="41">
        <v>2021</v>
      </c>
      <c r="B12" s="42">
        <v>749253080</v>
      </c>
      <c r="C12" s="43">
        <v>0.17674520973157826</v>
      </c>
      <c r="D12" s="44">
        <v>0</v>
      </c>
      <c r="E12" s="45">
        <v>0</v>
      </c>
    </row>
    <row r="13" spans="1:5" s="51" customFormat="1" ht="18" customHeight="1" x14ac:dyDescent="0.35">
      <c r="A13" s="41">
        <v>2022</v>
      </c>
      <c r="B13" s="42">
        <v>824497881</v>
      </c>
      <c r="C13" s="43">
        <v>0.10042641533085184</v>
      </c>
      <c r="D13" s="44">
        <v>0</v>
      </c>
      <c r="E13" s="45">
        <v>0</v>
      </c>
    </row>
    <row r="14" spans="1:5" s="51" customFormat="1" ht="18" customHeight="1" thickBot="1" x14ac:dyDescent="0.4">
      <c r="A14" s="46">
        <v>2023</v>
      </c>
      <c r="B14" s="47">
        <v>839931560.39999998</v>
      </c>
      <c r="C14" s="48">
        <v>1.871888303858471E-2</v>
      </c>
      <c r="D14" s="53">
        <v>0</v>
      </c>
      <c r="E14" s="75">
        <v>0</v>
      </c>
    </row>
    <row r="15" spans="1:5" s="51" customFormat="1" ht="18" customHeight="1" thickTop="1" x14ac:dyDescent="0.35">
      <c r="A15" s="41">
        <v>2024</v>
      </c>
      <c r="B15" s="42">
        <v>827077085.07023931</v>
      </c>
      <c r="C15" s="43">
        <v>-1.5304193741260241E-2</v>
      </c>
      <c r="D15" s="44">
        <v>-1.7746763873163429E-2</v>
      </c>
      <c r="E15" s="45">
        <v>-14943134.004346013</v>
      </c>
    </row>
    <row r="16" spans="1:5" s="51" customFormat="1" ht="18" customHeight="1" x14ac:dyDescent="0.35">
      <c r="A16" s="41">
        <v>2025</v>
      </c>
      <c r="B16" s="42">
        <v>860390009.10364294</v>
      </c>
      <c r="C16" s="43">
        <v>4.027789505324586E-2</v>
      </c>
      <c r="D16" s="44">
        <v>-1.2229961099000763E-2</v>
      </c>
      <c r="E16" s="45">
        <v>-10652819.914454937</v>
      </c>
    </row>
    <row r="17" spans="1:5" s="51" customFormat="1" ht="18" customHeight="1" x14ac:dyDescent="0.35">
      <c r="A17" s="41">
        <v>2026</v>
      </c>
      <c r="B17" s="42">
        <v>893339993.99964237</v>
      </c>
      <c r="C17" s="43">
        <v>3.8296568471694492E-2</v>
      </c>
      <c r="D17" s="44">
        <v>-1.809442036550124E-2</v>
      </c>
      <c r="E17" s="45">
        <v>-16462345.989276171</v>
      </c>
    </row>
    <row r="18" spans="1:5" s="51" customFormat="1" ht="18" customHeight="1" x14ac:dyDescent="0.35">
      <c r="A18" s="41">
        <v>2027</v>
      </c>
      <c r="B18" s="42">
        <v>924337266.49489534</v>
      </c>
      <c r="C18" s="43">
        <v>3.4698180651772548E-2</v>
      </c>
      <c r="D18" s="44">
        <v>-2.7534662143791189E-2</v>
      </c>
      <c r="E18" s="45">
        <v>-26171950.14473176</v>
      </c>
    </row>
    <row r="19" spans="1:5" s="51" customFormat="1" ht="18" customHeight="1" x14ac:dyDescent="0.35">
      <c r="A19" s="41">
        <v>2028</v>
      </c>
      <c r="B19" s="42">
        <v>964445090.85747182</v>
      </c>
      <c r="C19" s="43">
        <v>4.3390898340241346E-2</v>
      </c>
      <c r="D19" s="44">
        <v>-2.3819307244627885E-2</v>
      </c>
      <c r="E19" s="45">
        <v>-23532952.567280531</v>
      </c>
    </row>
    <row r="20" spans="1:5" s="51" customFormat="1" ht="18" customHeight="1" x14ac:dyDescent="0.35">
      <c r="A20" s="41">
        <v>2029</v>
      </c>
      <c r="B20" s="42">
        <v>1009632889.1568605</v>
      </c>
      <c r="C20" s="43">
        <v>4.685367651072081E-2</v>
      </c>
      <c r="D20" s="44">
        <v>-1.6794991082337507E-2</v>
      </c>
      <c r="E20" s="45">
        <v>-17246428.990928888</v>
      </c>
    </row>
    <row r="21" spans="1:5" s="51" customFormat="1" ht="18" customHeight="1" x14ac:dyDescent="0.35">
      <c r="A21" s="41">
        <v>2030</v>
      </c>
      <c r="B21" s="42">
        <v>1054891356.2801771</v>
      </c>
      <c r="C21" s="43">
        <v>4.4826656906067797E-2</v>
      </c>
      <c r="D21" s="44">
        <v>-1.9263574768873193E-2</v>
      </c>
      <c r="E21" s="45">
        <v>-20720122.136742592</v>
      </c>
    </row>
    <row r="22" spans="1:5" s="51" customFormat="1" ht="18" customHeight="1" x14ac:dyDescent="0.35">
      <c r="A22" s="41">
        <v>2031</v>
      </c>
      <c r="B22" s="42">
        <v>1091863939.5046477</v>
      </c>
      <c r="C22" s="43">
        <v>3.5048711892801565E-2</v>
      </c>
      <c r="D22" s="44">
        <v>-1.9597540301176331E-2</v>
      </c>
      <c r="E22" s="45">
        <v>-21825575.146370888</v>
      </c>
    </row>
    <row r="23" spans="1:5" s="51" customFormat="1" ht="18" customHeight="1" x14ac:dyDescent="0.35">
      <c r="A23" s="41">
        <v>2032</v>
      </c>
      <c r="B23" s="42">
        <v>1136925087.4155402</v>
      </c>
      <c r="C23" s="43">
        <v>4.1269929595198152E-2</v>
      </c>
      <c r="D23" s="44">
        <v>-2.1975777348009706E-2</v>
      </c>
      <c r="E23" s="45">
        <v>-25546210.414566278</v>
      </c>
    </row>
    <row r="24" spans="1:5" s="51" customFormat="1" ht="18" customHeight="1" x14ac:dyDescent="0.35">
      <c r="A24" s="41">
        <v>2033</v>
      </c>
      <c r="B24" s="42">
        <v>1176104661.12729</v>
      </c>
      <c r="C24" s="43">
        <v>3.4460998482154004E-2</v>
      </c>
      <c r="D24" s="44">
        <v>-1.9222490369240397E-2</v>
      </c>
      <c r="E24" s="45">
        <v>-23050753.407109976</v>
      </c>
    </row>
    <row r="25" spans="1:5" ht="21.75" customHeight="1" x14ac:dyDescent="0.35">
      <c r="A25" s="24" t="s">
        <v>4</v>
      </c>
      <c r="B25" s="3"/>
      <c r="C25" s="3"/>
    </row>
    <row r="26" spans="1:5" ht="21.75" customHeight="1" x14ac:dyDescent="0.35">
      <c r="A26" s="25" t="s">
        <v>30</v>
      </c>
      <c r="B26" s="3"/>
      <c r="C26" s="3"/>
    </row>
    <row r="27" spans="1:5" ht="21.75" customHeight="1" x14ac:dyDescent="0.35">
      <c r="A27" s="29" t="s">
        <v>165</v>
      </c>
      <c r="B27" s="3"/>
      <c r="C27" s="3"/>
    </row>
    <row r="28" spans="1:5" ht="21.75" customHeight="1" x14ac:dyDescent="0.35">
      <c r="A28" s="110" t="s">
        <v>204</v>
      </c>
      <c r="B28" s="3"/>
      <c r="C28" s="3"/>
    </row>
    <row r="29" spans="1:5" ht="21.75" customHeight="1" x14ac:dyDescent="0.35">
      <c r="A29" s="209"/>
      <c r="B29" s="127"/>
    </row>
    <row r="30" spans="1:5" ht="21.75" customHeight="1" x14ac:dyDescent="0.35">
      <c r="A30" s="264" t="str">
        <f>Headings!F8</f>
        <v>Page 8</v>
      </c>
      <c r="B30" s="267"/>
      <c r="C30" s="267"/>
      <c r="D30" s="267"/>
      <c r="E30" s="266"/>
    </row>
    <row r="31" spans="1:5" ht="21.75" customHeight="1" x14ac:dyDescent="0.35">
      <c r="A31" s="3"/>
      <c r="B31" s="3"/>
      <c r="C31" s="3"/>
    </row>
    <row r="32" spans="1:5" ht="21.75" customHeight="1" x14ac:dyDescent="0.35">
      <c r="A32" s="151"/>
    </row>
    <row r="34" spans="1:2" ht="21.75" customHeight="1" x14ac:dyDescent="0.35">
      <c r="A34" s="110"/>
      <c r="B34" s="6"/>
    </row>
    <row r="35" spans="1:2" ht="21.75" customHeight="1" x14ac:dyDescent="0.35">
      <c r="B35" s="6"/>
    </row>
    <row r="36" spans="1:2" ht="21.75" customHeight="1" x14ac:dyDescent="0.35">
      <c r="A36" s="5"/>
      <c r="B36" s="6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</sheetData>
  <mergeCells count="3">
    <mergeCell ref="A1:E1"/>
    <mergeCell ref="A2:E2"/>
    <mergeCell ref="A30:E30"/>
  </mergeCells>
  <phoneticPr fontId="4"/>
  <pageMargins left="0.75" right="0.75" top="1" bottom="1" header="0.5" footer="0.5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E40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65" t="str">
        <f>Headings!E9</f>
        <v>August 2024 Mental Health Sales Tax Forecast</v>
      </c>
      <c r="B1" s="266"/>
      <c r="C1" s="266"/>
      <c r="D1" s="266"/>
      <c r="E1" s="266"/>
    </row>
    <row r="2" spans="1:5" ht="21.75" customHeight="1" x14ac:dyDescent="0.35">
      <c r="A2" s="265" t="s">
        <v>84</v>
      </c>
      <c r="B2" s="266"/>
      <c r="C2" s="266"/>
      <c r="D2" s="266"/>
      <c r="E2" s="266"/>
    </row>
    <row r="4" spans="1:5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Headings!E55</f>
        <v>% Change from July 2024 Forecast</v>
      </c>
      <c r="E4" s="34" t="str">
        <f>Headings!F55</f>
        <v>$ Change from July 2024 Forecast</v>
      </c>
    </row>
    <row r="5" spans="1:5" ht="18" customHeight="1" x14ac:dyDescent="0.35">
      <c r="A5" s="36">
        <v>2014</v>
      </c>
      <c r="B5" s="37">
        <v>52288413.001330756</v>
      </c>
      <c r="C5" s="72" t="s">
        <v>78</v>
      </c>
      <c r="D5" s="49">
        <v>0</v>
      </c>
      <c r="E5" s="40">
        <v>0</v>
      </c>
    </row>
    <row r="6" spans="1:5" ht="18" customHeight="1" x14ac:dyDescent="0.35">
      <c r="A6" s="41">
        <v>2015</v>
      </c>
      <c r="B6" s="42">
        <v>57487652.461434349</v>
      </c>
      <c r="C6" s="43">
        <v>9.9433873810078621E-2</v>
      </c>
      <c r="D6" s="44">
        <v>0</v>
      </c>
      <c r="E6" s="45">
        <v>0</v>
      </c>
    </row>
    <row r="7" spans="1:5" ht="18" customHeight="1" x14ac:dyDescent="0.35">
      <c r="A7" s="41">
        <v>2016</v>
      </c>
      <c r="B7" s="42">
        <v>61907549.661434352</v>
      </c>
      <c r="C7" s="43">
        <v>7.6884287507914761E-2</v>
      </c>
      <c r="D7" s="44">
        <v>0</v>
      </c>
      <c r="E7" s="45">
        <v>0</v>
      </c>
    </row>
    <row r="8" spans="1:5" ht="18" customHeight="1" x14ac:dyDescent="0.35">
      <c r="A8" s="41">
        <v>2017</v>
      </c>
      <c r="B8" s="42">
        <v>64979113.680000007</v>
      </c>
      <c r="C8" s="43">
        <v>4.9615338280447174E-2</v>
      </c>
      <c r="D8" s="44">
        <v>0</v>
      </c>
      <c r="E8" s="45">
        <v>0</v>
      </c>
    </row>
    <row r="9" spans="1:5" ht="18" customHeight="1" x14ac:dyDescent="0.35">
      <c r="A9" s="41">
        <v>2018</v>
      </c>
      <c r="B9" s="42">
        <v>71198451.760000005</v>
      </c>
      <c r="C9" s="43">
        <v>9.5712879535847728E-2</v>
      </c>
      <c r="D9" s="44">
        <v>0</v>
      </c>
      <c r="E9" s="45">
        <v>0</v>
      </c>
    </row>
    <row r="10" spans="1:5" ht="18" customHeight="1" x14ac:dyDescent="0.35">
      <c r="A10" s="41">
        <v>2019</v>
      </c>
      <c r="B10" s="42">
        <v>74773246.499999985</v>
      </c>
      <c r="C10" s="43">
        <v>5.0208883081476419E-2</v>
      </c>
      <c r="D10" s="44">
        <v>0</v>
      </c>
      <c r="E10" s="45">
        <v>0</v>
      </c>
    </row>
    <row r="11" spans="1:5" ht="18" customHeight="1" x14ac:dyDescent="0.35">
      <c r="A11" s="41">
        <v>2020</v>
      </c>
      <c r="B11" s="42">
        <v>70393210.150000006</v>
      </c>
      <c r="C11" s="43">
        <v>-5.8577586971564455E-2</v>
      </c>
      <c r="D11" s="44">
        <v>0</v>
      </c>
      <c r="E11" s="45">
        <v>0</v>
      </c>
    </row>
    <row r="12" spans="1:5" ht="18" customHeight="1" x14ac:dyDescent="0.35">
      <c r="A12" s="41">
        <v>2021</v>
      </c>
      <c r="B12" s="42">
        <v>82602623.599999994</v>
      </c>
      <c r="C12" s="43">
        <v>0.17344589661393628</v>
      </c>
      <c r="D12" s="44">
        <v>0</v>
      </c>
      <c r="E12" s="45">
        <v>0</v>
      </c>
    </row>
    <row r="13" spans="1:5" ht="18" customHeight="1" x14ac:dyDescent="0.35">
      <c r="A13" s="41">
        <v>2022</v>
      </c>
      <c r="B13" s="42">
        <v>90416789.480000004</v>
      </c>
      <c r="C13" s="43">
        <v>9.4599487757674794E-2</v>
      </c>
      <c r="D13" s="44">
        <v>0</v>
      </c>
      <c r="E13" s="45">
        <v>0</v>
      </c>
    </row>
    <row r="14" spans="1:5" ht="18" customHeight="1" thickBot="1" x14ac:dyDescent="0.4">
      <c r="A14" s="46">
        <v>2023</v>
      </c>
      <c r="B14" s="47">
        <v>91971205.430000007</v>
      </c>
      <c r="C14" s="48">
        <v>1.7191673791335349E-2</v>
      </c>
      <c r="D14" s="53">
        <v>0</v>
      </c>
      <c r="E14" s="75">
        <v>0</v>
      </c>
    </row>
    <row r="15" spans="1:5" ht="18" customHeight="1" thickTop="1" x14ac:dyDescent="0.35">
      <c r="A15" s="41">
        <v>2024</v>
      </c>
      <c r="B15" s="42">
        <v>90151402.272656083</v>
      </c>
      <c r="C15" s="43">
        <v>-1.9786662019222856E-2</v>
      </c>
      <c r="D15" s="44">
        <v>-1.7746763873163429E-2</v>
      </c>
      <c r="E15" s="45">
        <v>-1628801.6064737141</v>
      </c>
    </row>
    <row r="16" spans="1:5" s="96" customFormat="1" ht="18" customHeight="1" x14ac:dyDescent="0.35">
      <c r="A16" s="41">
        <v>2025</v>
      </c>
      <c r="B16" s="42">
        <v>93782510.992297083</v>
      </c>
      <c r="C16" s="43">
        <v>4.027789505324586E-2</v>
      </c>
      <c r="D16" s="44">
        <v>-1.2229961099000652E-2</v>
      </c>
      <c r="E16" s="45">
        <v>-1161157.3706755787</v>
      </c>
    </row>
    <row r="17" spans="1:5" s="126" customFormat="1" ht="18" customHeight="1" x14ac:dyDescent="0.35">
      <c r="A17" s="41">
        <v>2026</v>
      </c>
      <c r="B17" s="42">
        <v>97374059.345961019</v>
      </c>
      <c r="C17" s="43">
        <v>3.8296568471694492E-2</v>
      </c>
      <c r="D17" s="44">
        <v>-1.8094420365501129E-2</v>
      </c>
      <c r="E17" s="45">
        <v>-1794395.7128310949</v>
      </c>
    </row>
    <row r="18" spans="1:5" s="141" customFormat="1" ht="18" customHeight="1" x14ac:dyDescent="0.35">
      <c r="A18" s="41">
        <v>2027</v>
      </c>
      <c r="B18" s="42">
        <v>100752762.04794359</v>
      </c>
      <c r="C18" s="43">
        <v>3.4698180651772548E-2</v>
      </c>
      <c r="D18" s="44">
        <v>-2.7534662143791189E-2</v>
      </c>
      <c r="E18" s="45">
        <v>-2852742.565775767</v>
      </c>
    </row>
    <row r="19" spans="1:5" s="143" customFormat="1" ht="18" customHeight="1" x14ac:dyDescent="0.35">
      <c r="A19" s="41">
        <v>2028</v>
      </c>
      <c r="B19" s="42">
        <v>105124514.90346442</v>
      </c>
      <c r="C19" s="43">
        <v>4.3390898340241124E-2</v>
      </c>
      <c r="D19" s="44">
        <v>-2.3819307244627996E-2</v>
      </c>
      <c r="E19" s="45">
        <v>-2565091.829833582</v>
      </c>
    </row>
    <row r="20" spans="1:5" s="154" customFormat="1" ht="18" customHeight="1" x14ac:dyDescent="0.35">
      <c r="A20" s="41">
        <v>2029</v>
      </c>
      <c r="B20" s="42">
        <v>110049984.91809779</v>
      </c>
      <c r="C20" s="43">
        <v>4.685367651072081E-2</v>
      </c>
      <c r="D20" s="44">
        <v>-1.6794991082337396E-2</v>
      </c>
      <c r="E20" s="45">
        <v>-1879860.7600112408</v>
      </c>
    </row>
    <row r="21" spans="1:5" s="156" customFormat="1" ht="18" customHeight="1" x14ac:dyDescent="0.35">
      <c r="A21" s="41">
        <v>2030</v>
      </c>
      <c r="B21" s="42">
        <v>114983157.83453931</v>
      </c>
      <c r="C21" s="43">
        <v>4.4826656906067797E-2</v>
      </c>
      <c r="D21" s="44">
        <v>-1.9263574768873193E-2</v>
      </c>
      <c r="E21" s="45">
        <v>-2258493.3129049391</v>
      </c>
    </row>
    <row r="22" spans="1:5" s="156" customFormat="1" ht="18" customHeight="1" x14ac:dyDescent="0.35">
      <c r="A22" s="41">
        <v>2031</v>
      </c>
      <c r="B22" s="42">
        <v>119013169.4060066</v>
      </c>
      <c r="C22" s="43">
        <v>3.5048711892801565E-2</v>
      </c>
      <c r="D22" s="44">
        <v>-1.9597540301176442E-2</v>
      </c>
      <c r="E22" s="45">
        <v>-2378987.6909544319</v>
      </c>
    </row>
    <row r="23" spans="1:5" s="156" customFormat="1" ht="18" customHeight="1" x14ac:dyDescent="0.35">
      <c r="A23" s="41">
        <v>2032</v>
      </c>
      <c r="B23" s="42">
        <v>123924834.52829388</v>
      </c>
      <c r="C23" s="43">
        <v>4.1269929595198152E-2</v>
      </c>
      <c r="D23" s="44">
        <v>-2.1975777348009706E-2</v>
      </c>
      <c r="E23" s="45">
        <v>-2784536.9351877272</v>
      </c>
    </row>
    <row r="24" spans="1:5" s="156" customFormat="1" ht="18" customHeight="1" x14ac:dyDescent="0.35">
      <c r="A24" s="41">
        <v>2033</v>
      </c>
      <c r="B24" s="42">
        <v>128195408.06287462</v>
      </c>
      <c r="C24" s="43">
        <v>3.4460998482154226E-2</v>
      </c>
      <c r="D24" s="44">
        <v>-1.9222490369240286E-2</v>
      </c>
      <c r="E24" s="45">
        <v>-2512532.1213749796</v>
      </c>
    </row>
    <row r="25" spans="1:5" ht="21.75" customHeight="1" x14ac:dyDescent="0.35">
      <c r="A25" s="24" t="s">
        <v>4</v>
      </c>
      <c r="B25" s="3"/>
      <c r="C25" s="3"/>
    </row>
    <row r="26" spans="1:5" ht="21.75" customHeight="1" x14ac:dyDescent="0.35">
      <c r="A26" s="25" t="s">
        <v>24</v>
      </c>
      <c r="B26" s="3"/>
      <c r="C26" s="3"/>
    </row>
    <row r="27" spans="1:5" ht="21.75" customHeight="1" x14ac:dyDescent="0.35">
      <c r="A27" s="70" t="s">
        <v>166</v>
      </c>
      <c r="B27" s="3"/>
      <c r="C27" s="3"/>
    </row>
    <row r="28" spans="1:5" ht="21.75" customHeight="1" x14ac:dyDescent="0.35">
      <c r="A28" s="110" t="s">
        <v>201</v>
      </c>
      <c r="B28" s="3"/>
      <c r="C28" s="3"/>
    </row>
    <row r="29" spans="1:5" ht="21.75" customHeight="1" x14ac:dyDescent="0.35">
      <c r="A29" s="209"/>
    </row>
    <row r="30" spans="1:5" ht="21.75" customHeight="1" x14ac:dyDescent="0.35">
      <c r="A30" s="264" t="str">
        <f>Headings!F9</f>
        <v>Page 9</v>
      </c>
      <c r="B30" s="267"/>
      <c r="C30" s="267"/>
      <c r="D30" s="267"/>
      <c r="E30" s="266"/>
    </row>
    <row r="31" spans="1:5" ht="21.75" customHeight="1" x14ac:dyDescent="0.35">
      <c r="A31" s="3"/>
      <c r="B31" s="3"/>
      <c r="C31" s="3"/>
    </row>
    <row r="34" spans="1:2" ht="21.75" customHeight="1" x14ac:dyDescent="0.35">
      <c r="B34" s="6"/>
    </row>
    <row r="35" spans="1:2" ht="21.75" customHeight="1" x14ac:dyDescent="0.35">
      <c r="B35" s="6"/>
    </row>
    <row r="36" spans="1:2" ht="21.75" customHeight="1" x14ac:dyDescent="0.35">
      <c r="A36" s="5"/>
      <c r="B36" s="6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</sheetData>
  <mergeCells count="3">
    <mergeCell ref="A30:E30"/>
    <mergeCell ref="A1:E1"/>
    <mergeCell ref="A2:E2"/>
  </mergeCells>
  <phoneticPr fontId="4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54</vt:i4>
      </vt:variant>
      <vt:variant>
        <vt:lpstr>Named Ranges</vt:lpstr>
      </vt:variant>
      <vt:variant>
        <vt:i4>52</vt:i4>
      </vt:variant>
    </vt:vector>
  </HeadingPairs>
  <TitlesOfParts>
    <vt:vector size="106" baseType="lpstr">
      <vt:lpstr>Contents</vt:lpstr>
      <vt:lpstr>Countywide AV</vt:lpstr>
      <vt:lpstr>Unincorporated AV</vt:lpstr>
      <vt:lpstr>Countywide NC</vt:lpstr>
      <vt:lpstr>Unincorporated NC</vt:lpstr>
      <vt:lpstr>Sales and Use Taxbase</vt:lpstr>
      <vt:lpstr>Local Sales Tax</vt:lpstr>
      <vt:lpstr>Transit Sales Tax</vt:lpstr>
      <vt:lpstr>Mental Health Sales Tax</vt:lpstr>
      <vt:lpstr>CJ Sales Tax</vt:lpstr>
      <vt:lpstr>Health Thru Housing Sales Tax</vt:lpstr>
      <vt:lpstr>Cultural Access Prog. Sales Tax</vt:lpstr>
      <vt:lpstr>Hotel Sales Tax</vt:lpstr>
      <vt:lpstr>Hotel Tax (HB 2015)</vt:lpstr>
      <vt:lpstr>Rental Car Sales Tax</vt:lpstr>
      <vt:lpstr>Cannabis Excise Tax</vt:lpstr>
      <vt:lpstr>REET</vt:lpstr>
      <vt:lpstr>Investment Pool Nom</vt:lpstr>
      <vt:lpstr>Investment Pool Real</vt:lpstr>
      <vt:lpstr>CPI-U</vt:lpstr>
      <vt:lpstr>CPI-W</vt:lpstr>
      <vt:lpstr>Seattle CPI-U</vt:lpstr>
      <vt:lpstr>Seattle CPI-W</vt:lpstr>
      <vt:lpstr>COLA(new)</vt:lpstr>
      <vt:lpstr>Pharmaceuticals PPI</vt:lpstr>
      <vt:lpstr>Transportation CPI</vt:lpstr>
      <vt:lpstr>Retail Gas</vt:lpstr>
      <vt:lpstr>Diesel and Gas</vt:lpstr>
      <vt:lpstr>Docs</vt:lpstr>
      <vt:lpstr>Document Rev Detail</vt:lpstr>
      <vt:lpstr>Gambling</vt:lpstr>
      <vt:lpstr>E911</vt:lpstr>
      <vt:lpstr>Delinquencies</vt:lpstr>
      <vt:lpstr>CX</vt:lpstr>
      <vt:lpstr>DD-MH</vt:lpstr>
      <vt:lpstr>Veterans</vt:lpstr>
      <vt:lpstr>AFIS</vt:lpstr>
      <vt:lpstr>Parks</vt:lpstr>
      <vt:lpstr>VSHSL</vt:lpstr>
      <vt:lpstr>PSERN</vt:lpstr>
      <vt:lpstr>BSFK</vt:lpstr>
      <vt:lpstr>CCC</vt:lpstr>
      <vt:lpstr>EMS</vt:lpstr>
      <vt:lpstr>CF</vt:lpstr>
      <vt:lpstr>Roads</vt:lpstr>
      <vt:lpstr>Roads2</vt:lpstr>
      <vt:lpstr>Flood</vt:lpstr>
      <vt:lpstr>Marine</vt:lpstr>
      <vt:lpstr>Transit </vt:lpstr>
      <vt:lpstr>UTGO</vt:lpstr>
      <vt:lpstr>One Cent Levy</vt:lpstr>
      <vt:lpstr>KC I+P Index</vt:lpstr>
      <vt:lpstr>Appendix</vt:lpstr>
      <vt:lpstr>Headings</vt:lpstr>
      <vt:lpstr>AFIS!Print_Area</vt:lpstr>
      <vt:lpstr>Appendix!Print_Area</vt:lpstr>
      <vt:lpstr>BSFK!Print_Area</vt:lpstr>
      <vt:lpstr>'Cannabis Excise Tax'!Print_Area</vt:lpstr>
      <vt:lpstr>CCC!Print_Area</vt:lpstr>
      <vt:lpstr>CF!Print_Area</vt:lpstr>
      <vt:lpstr>'CJ Sales Tax'!Print_Area</vt:lpstr>
      <vt:lpstr>'COLA(new)'!Print_Area</vt:lpstr>
      <vt:lpstr>Contents!Print_Area</vt:lpstr>
      <vt:lpstr>'Countywide AV'!Print_Area</vt:lpstr>
      <vt:lpstr>'Countywide NC'!Print_Area</vt:lpstr>
      <vt:lpstr>'CPI-U'!Print_Area</vt:lpstr>
      <vt:lpstr>'CPI-W'!Print_Area</vt:lpstr>
      <vt:lpstr>'Cultural Access Prog. Sales Tax'!Print_Area</vt:lpstr>
      <vt:lpstr>CX!Print_Area</vt:lpstr>
      <vt:lpstr>'DD-MH'!Print_Area</vt:lpstr>
      <vt:lpstr>Delinquencies!Print_Area</vt:lpstr>
      <vt:lpstr>'Diesel and Gas'!Print_Area</vt:lpstr>
      <vt:lpstr>Docs!Print_Area</vt:lpstr>
      <vt:lpstr>'E911'!Print_Area</vt:lpstr>
      <vt:lpstr>EMS!Print_Area</vt:lpstr>
      <vt:lpstr>Flood!Print_Area</vt:lpstr>
      <vt:lpstr>Gambling!Print_Area</vt:lpstr>
      <vt:lpstr>'Health Thru Housing Sales Tax'!Print_Area</vt:lpstr>
      <vt:lpstr>'Hotel Sales Tax'!Print_Area</vt:lpstr>
      <vt:lpstr>'Hotel Tax (HB 2015)'!Print_Area</vt:lpstr>
      <vt:lpstr>'Investment Pool Nom'!Print_Area</vt:lpstr>
      <vt:lpstr>'Investment Pool Real'!Print_Area</vt:lpstr>
      <vt:lpstr>'KC I+P Index'!Print_Area</vt:lpstr>
      <vt:lpstr>'Local Sales Tax'!Print_Area</vt:lpstr>
      <vt:lpstr>Marine!Print_Area</vt:lpstr>
      <vt:lpstr>'Mental Health Sales Tax'!Print_Area</vt:lpstr>
      <vt:lpstr>'One Cent Levy'!Print_Area</vt:lpstr>
      <vt:lpstr>Parks!Print_Area</vt:lpstr>
      <vt:lpstr>'Pharmaceuticals PPI'!Print_Area</vt:lpstr>
      <vt:lpstr>PSERN!Print_Area</vt:lpstr>
      <vt:lpstr>REET!Print_Area</vt:lpstr>
      <vt:lpstr>'Rental Car Sales Tax'!Print_Area</vt:lpstr>
      <vt:lpstr>'Retail Gas'!Print_Area</vt:lpstr>
      <vt:lpstr>Roads!Print_Area</vt:lpstr>
      <vt:lpstr>Roads2!Print_Area</vt:lpstr>
      <vt:lpstr>'Sales and Use Taxbase'!Print_Area</vt:lpstr>
      <vt:lpstr>'Seattle CPI-U'!Print_Area</vt:lpstr>
      <vt:lpstr>'Seattle CPI-W'!Print_Area</vt:lpstr>
      <vt:lpstr>'Transit '!Print_Area</vt:lpstr>
      <vt:lpstr>'Transit Sales Tax'!Print_Area</vt:lpstr>
      <vt:lpstr>'Transportation CPI'!Print_Area</vt:lpstr>
      <vt:lpstr>'Unincorporated AV'!Print_Area</vt:lpstr>
      <vt:lpstr>'Unincorporated NC'!Print_Area</vt:lpstr>
      <vt:lpstr>UTGO!Print_Area</vt:lpstr>
      <vt:lpstr>Veterans!Print_Area</vt:lpstr>
      <vt:lpstr>VSHSL!Print_Area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Cacallori</dc:creator>
  <cp:lastModifiedBy>Cacallori, Anthony</cp:lastModifiedBy>
  <cp:lastPrinted>2024-08-27T20:44:45Z</cp:lastPrinted>
  <dcterms:created xsi:type="dcterms:W3CDTF">2010-06-11T22:06:58Z</dcterms:created>
  <dcterms:modified xsi:type="dcterms:W3CDTF">2024-08-27T20:47:48Z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2e0c10f4-dc2e-495c-9e15-4dff3c776525</vt:lpwstr>
  </property>
</Properties>
</file>