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ate1904="1"/>
  <mc:AlternateContent xmlns:mc="http://schemas.openxmlformats.org/markup-compatibility/2006">
    <mc:Choice Requires="x15">
      <x15ac:absPath xmlns:x15ac="http://schemas.microsoft.com/office/spreadsheetml/2010/11/ac" url="A:\C-Forecasting\2024_07\Forecast Documents\"/>
    </mc:Choice>
  </mc:AlternateContent>
  <xr:revisionPtr revIDLastSave="0" documentId="13_ncr:1_{6D132108-22C7-4BCE-ABBE-975A18D6CB5E}" xr6:coauthVersionLast="47" xr6:coauthVersionMax="47" xr10:uidLastSave="{00000000-0000-0000-0000-000000000000}"/>
  <bookViews>
    <workbookView xWindow="-108" yWindow="-108" windowWidth="23256" windowHeight="13896" tabRatio="681" xr2:uid="{00000000-000D-0000-FFFF-FFFF00000000}"/>
  </bookViews>
  <sheets>
    <sheet name="Contents" sheetId="20" r:id="rId1"/>
    <sheet name="Countywide AV" sheetId="16" r:id="rId2"/>
    <sheet name="Unincorporated AV" sheetId="18" r:id="rId3"/>
    <sheet name="Countywide NC" sheetId="17" r:id="rId4"/>
    <sheet name="Unincorporated NC" sheetId="19" r:id="rId5"/>
    <sheet name="Sales and Use Taxbase" sheetId="26" r:id="rId6"/>
    <sheet name="Local Sales Tax" sheetId="1" r:id="rId7"/>
    <sheet name="Transit Sales Tax" sheetId="8" r:id="rId8"/>
    <sheet name="Mental Health Sales Tax" sheetId="21" r:id="rId9"/>
    <sheet name="CJ Sales Tax" sheetId="9" r:id="rId10"/>
    <sheet name="Health Thru Housing Sales Tax" sheetId="85" r:id="rId11"/>
    <sheet name="Cultural Access Prog. Sales Tax" sheetId="91" r:id="rId12"/>
    <sheet name="Hotel Sales Tax" sheetId="10" r:id="rId13"/>
    <sheet name="Hotel Tax (HB 2015)" sheetId="80" r:id="rId14"/>
    <sheet name="Rental Car Sales Tax" sheetId="11" r:id="rId15"/>
    <sheet name="Cannabis Excise Tax" sheetId="92" r:id="rId16"/>
    <sheet name="REET" sheetId="4" r:id="rId17"/>
    <sheet name="Investment Pool Nom" sheetId="5" r:id="rId18"/>
    <sheet name="Investment Pool Real" sheetId="35" r:id="rId19"/>
    <sheet name="CPI-U" sheetId="34" r:id="rId20"/>
    <sheet name="CPI-W" sheetId="7" r:id="rId21"/>
    <sheet name="Seattle CPI-U" sheetId="33" r:id="rId22"/>
    <sheet name="Seattle CPI-W" sheetId="13" r:id="rId23"/>
    <sheet name="COLA(new)" sheetId="62" r:id="rId24"/>
    <sheet name="Pharmaceuticals PPI" sheetId="14" r:id="rId25"/>
    <sheet name="Transportation CPI" sheetId="15" r:id="rId26"/>
    <sheet name="Retail Gas" sheetId="37" r:id="rId27"/>
    <sheet name="Diesel and Gas" sheetId="32" r:id="rId28"/>
    <sheet name="Docs" sheetId="81" r:id="rId29"/>
    <sheet name="Document Rev Detail" sheetId="94" r:id="rId30"/>
    <sheet name="Gambling" sheetId="69" r:id="rId31"/>
    <sheet name="E911" sheetId="82" r:id="rId32"/>
    <sheet name="Delinquencies" sheetId="83" r:id="rId33"/>
    <sheet name="CX" sheetId="39" r:id="rId34"/>
    <sheet name="DD-MH" sheetId="40" r:id="rId35"/>
    <sheet name="Veterans" sheetId="41" r:id="rId36"/>
    <sheet name="AFIS" sheetId="42" r:id="rId37"/>
    <sheet name="Parks" sheetId="43" r:id="rId38"/>
    <sheet name="VSHSL" sheetId="46" r:id="rId39"/>
    <sheet name="PSERN" sheetId="63" r:id="rId40"/>
    <sheet name="BSFK" sheetId="64" r:id="rId41"/>
    <sheet name="CCC" sheetId="87" r:id="rId42"/>
    <sheet name="EMS" sheetId="48" r:id="rId43"/>
    <sheet name="CF" sheetId="49" r:id="rId44"/>
    <sheet name="Roads" sheetId="50" r:id="rId45"/>
    <sheet name="Roads2" sheetId="68" r:id="rId46"/>
    <sheet name="Flood" sheetId="56" r:id="rId47"/>
    <sheet name="Marine" sheetId="70" r:id="rId48"/>
    <sheet name="Transit " sheetId="53" r:id="rId49"/>
    <sheet name="UTGO" sheetId="54" r:id="rId50"/>
    <sheet name="One Cent Levy" sheetId="95" r:id="rId51"/>
    <sheet name="KC I+P Index" sheetId="78" r:id="rId52"/>
    <sheet name="Appendix" sheetId="77" r:id="rId53"/>
    <sheet name="Headings" sheetId="29" r:id="rId54"/>
  </sheets>
  <definedNames>
    <definedName name="_xlnm.Print_Area" localSheetId="36">AFIS!$A$1:$E$30</definedName>
    <definedName name="_xlnm.Print_Area" localSheetId="52">Appendix!$A$1:$C$30</definedName>
    <definedName name="_xlnm.Print_Area" localSheetId="40">BSFK!$A$1:$E$30</definedName>
    <definedName name="_xlnm.Print_Area" localSheetId="15">'Cannabis Excise Tax'!$A$1:$E$30</definedName>
    <definedName name="_xlnm.Print_Area" localSheetId="41">CCC!$A$1:$E$30</definedName>
    <definedName name="_xlnm.Print_Area" localSheetId="43">CF!$A$1:$E$30</definedName>
    <definedName name="_xlnm.Print_Area" localSheetId="9">'CJ Sales Tax'!$A$1:$E$30</definedName>
    <definedName name="_xlnm.Print_Area" localSheetId="23">'COLA(new)'!$A$1:$D$31</definedName>
    <definedName name="_xlnm.Print_Area" localSheetId="0">Contents!$A$1:$F$31</definedName>
    <definedName name="_xlnm.Print_Area" localSheetId="1">'Countywide AV'!$A$1:$E$30</definedName>
    <definedName name="_xlnm.Print_Area" localSheetId="3">'Countywide NC'!$A$1:$E$30</definedName>
    <definedName name="_xlnm.Print_Area" localSheetId="19">'CPI-U'!$A$1:$D$30</definedName>
    <definedName name="_xlnm.Print_Area" localSheetId="20">'CPI-W'!$A$1:$D$30</definedName>
    <definedName name="_xlnm.Print_Area" localSheetId="11">'Cultural Access Prog. Sales Tax'!$A$1:$E$30</definedName>
    <definedName name="_xlnm.Print_Area" localSheetId="33">CX!$A$1:$E$30</definedName>
    <definedName name="_xlnm.Print_Area" localSheetId="34">'DD-MH'!$A$1:$E$30</definedName>
    <definedName name="_xlnm.Print_Area" localSheetId="32">Delinquencies!$A$1:$E$30</definedName>
    <definedName name="_xlnm.Print_Area" localSheetId="27">'Diesel and Gas'!$A$1:$E$30</definedName>
    <definedName name="_xlnm.Print_Area" localSheetId="28">Docs!$A$1:$E$30</definedName>
    <definedName name="_xlnm.Print_Area" localSheetId="31">'E911'!$A$1:$E$30</definedName>
    <definedName name="_xlnm.Print_Area" localSheetId="42">EMS!$A$1:$E$30</definedName>
    <definedName name="_xlnm.Print_Area" localSheetId="46">Flood!$A$1:$E$30</definedName>
    <definedName name="_xlnm.Print_Area" localSheetId="30">Gambling!$A$1:$E$30</definedName>
    <definedName name="_xlnm.Print_Area" localSheetId="10">'Health Thru Housing Sales Tax'!$A$1:$E$30</definedName>
    <definedName name="_xlnm.Print_Area" localSheetId="12">'Hotel Sales Tax'!$A$1:$E$30</definedName>
    <definedName name="_xlnm.Print_Area" localSheetId="13">'Hotel Tax (HB 2015)'!$A$1:$E$31</definedName>
    <definedName name="_xlnm.Print_Area" localSheetId="17">'Investment Pool Nom'!$A$1:$D$30</definedName>
    <definedName name="_xlnm.Print_Area" localSheetId="18">'Investment Pool Real'!$A$1:$D$30</definedName>
    <definedName name="_xlnm.Print_Area" localSheetId="51">'KC I+P Index'!$A$1:$D$30</definedName>
    <definedName name="_xlnm.Print_Area" localSheetId="6">'Local Sales Tax'!$A$1:$E$30</definedName>
    <definedName name="_xlnm.Print_Area" localSheetId="47">Marine!$A$1:$E$30</definedName>
    <definedName name="_xlnm.Print_Area" localSheetId="8">'Mental Health Sales Tax'!$A$1:$E$30</definedName>
    <definedName name="_xlnm.Print_Area" localSheetId="50">'One Cent Levy'!$A$1:$E$30</definedName>
    <definedName name="_xlnm.Print_Area" localSheetId="37">Parks!$A$1:$E$30</definedName>
    <definedName name="_xlnm.Print_Area" localSheetId="24">'Pharmaceuticals PPI'!$A$1:$D$30</definedName>
    <definedName name="_xlnm.Print_Area" localSheetId="39">PSERN!$A$1:$E$30</definedName>
    <definedName name="_xlnm.Print_Area" localSheetId="16">REET!$A$1:$E$30</definedName>
    <definedName name="_xlnm.Print_Area" localSheetId="14">'Rental Car Sales Tax'!$A$1:$E$30</definedName>
    <definedName name="_xlnm.Print_Area" localSheetId="26">'Retail Gas'!$A$1:$E$31</definedName>
    <definedName name="_xlnm.Print_Area" localSheetId="44">Roads!$A$1:$E$30</definedName>
    <definedName name="_xlnm.Print_Area" localSheetId="45">Roads2!$A$1:$E$27</definedName>
    <definedName name="_xlnm.Print_Area" localSheetId="5">'Sales and Use Taxbase'!$A$1:$E$30</definedName>
    <definedName name="_xlnm.Print_Area" localSheetId="21">'Seattle CPI-U'!$A$1:$D$30</definedName>
    <definedName name="_xlnm.Print_Area" localSheetId="22">'Seattle CPI-W'!$A$1:$D$30</definedName>
    <definedName name="_xlnm.Print_Area" localSheetId="48">'Transit '!$A$1:$E$30</definedName>
    <definedName name="_xlnm.Print_Area" localSheetId="7">'Transit Sales Tax'!$A$1:$E$30</definedName>
    <definedName name="_xlnm.Print_Area" localSheetId="25">'Transportation CPI'!$A$1:$D$30</definedName>
    <definedName name="_xlnm.Print_Area" localSheetId="2">'Unincorporated AV'!$A$1:$E$30</definedName>
    <definedName name="_xlnm.Print_Area" localSheetId="4">'Unincorporated NC'!$A$1:$E$30</definedName>
    <definedName name="_xlnm.Print_Area" localSheetId="49">UTGO!$A$1:$E$30</definedName>
    <definedName name="_xlnm.Print_Area" localSheetId="35">Veterans!$A$1:$E$30</definedName>
    <definedName name="_xlnm.Print_Area" localSheetId="38">VSHSL!$A$1:$E$30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0" i="95" l="1"/>
  <c r="F51" i="29"/>
  <c r="E4" i="95"/>
  <c r="D4" i="95"/>
  <c r="D11" i="94"/>
  <c r="E11" i="94"/>
  <c r="F11" i="94"/>
  <c r="G11" i="94"/>
  <c r="H11" i="94"/>
  <c r="I11" i="94"/>
  <c r="J11" i="94"/>
  <c r="K11" i="94"/>
  <c r="L11" i="94"/>
  <c r="C11" i="94"/>
  <c r="E4" i="49" l="1"/>
  <c r="D4" i="49"/>
  <c r="F30" i="29" l="1"/>
  <c r="F16" i="29"/>
  <c r="A30" i="92" s="1"/>
  <c r="E4" i="92" l="1"/>
  <c r="D4" i="92"/>
  <c r="F12" i="29" l="1"/>
  <c r="A30" i="91" s="1"/>
  <c r="E4" i="91"/>
  <c r="D4" i="91"/>
  <c r="F42" i="29" l="1"/>
  <c r="A30" i="87" s="1"/>
  <c r="E4" i="87"/>
  <c r="D4" i="87"/>
  <c r="F46" i="29"/>
  <c r="A2" i="29"/>
  <c r="G2" i="29" s="1"/>
  <c r="A24" i="68"/>
  <c r="F11" i="29"/>
  <c r="A30" i="85" s="1"/>
  <c r="E4" i="85"/>
  <c r="D4" i="85"/>
  <c r="F53" i="29"/>
  <c r="D4" i="78"/>
  <c r="A30" i="78"/>
  <c r="E4" i="83"/>
  <c r="D4" i="83"/>
  <c r="E4" i="82"/>
  <c r="D4" i="82"/>
  <c r="E4" i="80"/>
  <c r="D4" i="80"/>
  <c r="F14" i="29"/>
  <c r="A31" i="80" s="1"/>
  <c r="F52" i="29"/>
  <c r="F50" i="29"/>
  <c r="A30" i="54" s="1"/>
  <c r="A30" i="77"/>
  <c r="F48" i="29"/>
  <c r="A30" i="70" s="1"/>
  <c r="F49" i="29"/>
  <c r="E4" i="70"/>
  <c r="D4" i="70"/>
  <c r="E4" i="69"/>
  <c r="D4" i="69"/>
  <c r="F3" i="29"/>
  <c r="A30" i="18" s="1"/>
  <c r="F4" i="29"/>
  <c r="A30" i="17" s="1"/>
  <c r="F5" i="29"/>
  <c r="A30" i="19" s="1"/>
  <c r="F6" i="29"/>
  <c r="F7" i="29"/>
  <c r="A30" i="1" s="1"/>
  <c r="F8" i="29"/>
  <c r="A30" i="8" s="1"/>
  <c r="F9" i="29"/>
  <c r="A30" i="21" s="1"/>
  <c r="F10" i="29"/>
  <c r="A30" i="9" s="1"/>
  <c r="F13" i="29"/>
  <c r="A30" i="10" s="1"/>
  <c r="F15" i="29"/>
  <c r="F17" i="29"/>
  <c r="A30" i="4" s="1"/>
  <c r="F18" i="29"/>
  <c r="A30" i="5" s="1"/>
  <c r="F19" i="29"/>
  <c r="A30" i="35" s="1"/>
  <c r="F20" i="29"/>
  <c r="A30" i="34" s="1"/>
  <c r="F21" i="29"/>
  <c r="A30" i="7" s="1"/>
  <c r="F22" i="29"/>
  <c r="A30" i="33" s="1"/>
  <c r="F23" i="29"/>
  <c r="A30" i="13" s="1"/>
  <c r="F24" i="29"/>
  <c r="A31" i="62" s="1"/>
  <c r="F25" i="29"/>
  <c r="A30" i="14" s="1"/>
  <c r="F26" i="29"/>
  <c r="A30" i="15" s="1"/>
  <c r="F27" i="29"/>
  <c r="A31" i="37" s="1"/>
  <c r="F28" i="29"/>
  <c r="A30" i="32" s="1"/>
  <c r="F29" i="29"/>
  <c r="F31" i="29"/>
  <c r="A30" i="69" s="1"/>
  <c r="F32" i="29"/>
  <c r="A30" i="82" s="1"/>
  <c r="F33" i="29"/>
  <c r="A30" i="83" s="1"/>
  <c r="F34" i="29"/>
  <c r="A30" i="39" s="1"/>
  <c r="F35" i="29"/>
  <c r="A30" i="40" s="1"/>
  <c r="F36" i="29"/>
  <c r="A30" i="41" s="1"/>
  <c r="F37" i="29"/>
  <c r="A30" i="42" s="1"/>
  <c r="F38" i="29"/>
  <c r="A30" i="43" s="1"/>
  <c r="F39" i="29"/>
  <c r="A30" i="46" s="1"/>
  <c r="F40" i="29"/>
  <c r="A30" i="63" s="1"/>
  <c r="F41" i="29"/>
  <c r="A30" i="64" s="1"/>
  <c r="F43" i="29"/>
  <c r="A30" i="48" s="1"/>
  <c r="F44" i="29"/>
  <c r="A30" i="49" s="1"/>
  <c r="F45" i="29"/>
  <c r="A30" i="50" s="1"/>
  <c r="F47" i="29"/>
  <c r="A30" i="56" s="1"/>
  <c r="F2" i="29"/>
  <c r="A30" i="16" s="1"/>
  <c r="D4" i="15"/>
  <c r="E4" i="64"/>
  <c r="D4" i="64"/>
  <c r="E4" i="63"/>
  <c r="D4" i="63"/>
  <c r="D4" i="16"/>
  <c r="E4" i="16"/>
  <c r="D4" i="18"/>
  <c r="E4" i="18"/>
  <c r="D4" i="17"/>
  <c r="E4" i="17"/>
  <c r="D4" i="19"/>
  <c r="E4" i="19"/>
  <c r="D4" i="26"/>
  <c r="E4" i="26"/>
  <c r="A30" i="26"/>
  <c r="D4" i="1"/>
  <c r="E4" i="1"/>
  <c r="D4" i="8"/>
  <c r="E4" i="8"/>
  <c r="D4" i="21"/>
  <c r="E4" i="21"/>
  <c r="D4" i="9"/>
  <c r="E4" i="9"/>
  <c r="D4" i="10"/>
  <c r="E4" i="10"/>
  <c r="D4" i="11"/>
  <c r="E4" i="11"/>
  <c r="D4" i="4"/>
  <c r="E4" i="4"/>
  <c r="D4" i="5"/>
  <c r="D4" i="35"/>
  <c r="D4" i="34"/>
  <c r="D4" i="7"/>
  <c r="D4" i="33"/>
  <c r="D4" i="13"/>
  <c r="D4" i="14"/>
  <c r="D4" i="37"/>
  <c r="E4" i="37"/>
  <c r="D4" i="39"/>
  <c r="E4" i="39"/>
  <c r="D4" i="40"/>
  <c r="E4" i="40"/>
  <c r="D4" i="41"/>
  <c r="E4" i="41"/>
  <c r="D4" i="42"/>
  <c r="E4" i="42"/>
  <c r="D4" i="43"/>
  <c r="E4" i="43"/>
  <c r="D4" i="46"/>
  <c r="E4" i="46"/>
  <c r="D4" i="48"/>
  <c r="E4" i="48"/>
  <c r="D4" i="50"/>
  <c r="E4" i="50"/>
  <c r="D4" i="56"/>
  <c r="E4" i="56"/>
  <c r="D4" i="53"/>
  <c r="E4" i="53"/>
  <c r="A30" i="53"/>
  <c r="D4" i="54"/>
  <c r="E4" i="54"/>
  <c r="E2" i="29"/>
  <c r="A1" i="16" s="1"/>
  <c r="A3" i="29"/>
  <c r="E3" i="29" s="1"/>
  <c r="A1" i="18" s="1"/>
  <c r="A30" i="81" l="1"/>
  <c r="A30" i="11"/>
  <c r="A4" i="29"/>
  <c r="G3" i="29"/>
  <c r="A5" i="29" l="1"/>
  <c r="G4" i="29"/>
  <c r="E4" i="29"/>
  <c r="A1" i="17" s="1"/>
  <c r="E5" i="29" l="1"/>
  <c r="A1" i="19" s="1"/>
  <c r="G5" i="29"/>
  <c r="A6" i="29"/>
  <c r="A7" i="29" l="1"/>
  <c r="G6" i="29"/>
  <c r="E6" i="29"/>
  <c r="A1" i="26" s="1"/>
  <c r="G7" i="29" l="1"/>
  <c r="A8" i="29"/>
  <c r="E7" i="29"/>
  <c r="A1" i="1" s="1"/>
  <c r="G8" i="29" l="1"/>
  <c r="A9" i="29"/>
  <c r="E8" i="29"/>
  <c r="A1" i="8" s="1"/>
  <c r="G9" i="29" l="1"/>
  <c r="E9" i="29"/>
  <c r="A1" i="21" s="1"/>
  <c r="A10" i="29"/>
  <c r="G10" i="29" l="1"/>
  <c r="E10" i="29"/>
  <c r="A1" i="9" s="1"/>
  <c r="A11" i="29"/>
  <c r="A12" i="29" l="1"/>
  <c r="G11" i="29"/>
  <c r="A13" i="29"/>
  <c r="E11" i="29"/>
  <c r="A1" i="85" s="1"/>
  <c r="G12" i="29" l="1"/>
  <c r="E12" i="29"/>
  <c r="A1" i="91" s="1"/>
  <c r="G13" i="29"/>
  <c r="A14" i="29"/>
  <c r="E13" i="29"/>
  <c r="A1" i="10" s="1"/>
  <c r="G14" i="29" l="1"/>
  <c r="A15" i="29"/>
  <c r="E14" i="29"/>
  <c r="A1" i="80" s="1"/>
  <c r="G15" i="29" l="1"/>
  <c r="A16" i="29"/>
  <c r="E15" i="29"/>
  <c r="A17" i="29"/>
  <c r="G17" i="29" l="1"/>
  <c r="E17" i="29"/>
  <c r="A1" i="4" s="1"/>
  <c r="A18" i="29"/>
  <c r="A1" i="11"/>
  <c r="G16" i="29"/>
  <c r="E16" i="29"/>
  <c r="A1" i="92" s="1"/>
  <c r="G18" i="29" l="1"/>
  <c r="E18" i="29"/>
  <c r="A1" i="5" s="1"/>
  <c r="A19" i="29"/>
  <c r="G19" i="29" l="1"/>
  <c r="A20" i="29"/>
  <c r="E19" i="29"/>
  <c r="A1" i="35" s="1"/>
  <c r="G20" i="29" l="1"/>
  <c r="A21" i="29"/>
  <c r="E20" i="29"/>
  <c r="A1" i="34" s="1"/>
  <c r="G21" i="29" l="1"/>
  <c r="A22" i="29"/>
  <c r="E21" i="29"/>
  <c r="A1" i="7" s="1"/>
  <c r="G22" i="29" l="1"/>
  <c r="E22" i="29"/>
  <c r="A1" i="33" s="1"/>
  <c r="A23" i="29"/>
  <c r="G23" i="29" l="1"/>
  <c r="A24" i="29"/>
  <c r="E23" i="29"/>
  <c r="A1" i="13" s="1"/>
  <c r="G24" i="29" l="1"/>
  <c r="E24" i="29"/>
  <c r="A1" i="62" s="1"/>
  <c r="A25" i="29"/>
  <c r="G25" i="29" l="1"/>
  <c r="A26" i="29"/>
  <c r="E25" i="29"/>
  <c r="A1" i="14" s="1"/>
  <c r="G26" i="29" l="1"/>
  <c r="E26" i="29"/>
  <c r="A1" i="15" s="1"/>
  <c r="A27" i="29"/>
  <c r="G27" i="29" l="1"/>
  <c r="E27" i="29"/>
  <c r="A1" i="37" s="1"/>
  <c r="A28" i="29"/>
  <c r="G28" i="29" l="1"/>
  <c r="A29" i="29"/>
  <c r="A30" i="29" s="1"/>
  <c r="E28" i="29"/>
  <c r="A1" i="32" s="1"/>
  <c r="E30" i="29" l="1"/>
  <c r="G30" i="29"/>
  <c r="G29" i="29"/>
  <c r="E29" i="29"/>
  <c r="A31" i="29"/>
  <c r="G31" i="29" l="1"/>
  <c r="A32" i="29"/>
  <c r="E31" i="29"/>
  <c r="A1" i="69" s="1"/>
  <c r="A1" i="81"/>
  <c r="G32" i="29" l="1"/>
  <c r="A33" i="29"/>
  <c r="E32" i="29"/>
  <c r="A1" i="82" s="1"/>
  <c r="G33" i="29" l="1"/>
  <c r="A34" i="29"/>
  <c r="E33" i="29"/>
  <c r="A1" i="83" s="1"/>
  <c r="G34" i="29" l="1"/>
  <c r="A35" i="29"/>
  <c r="E34" i="29"/>
  <c r="A1" i="39" s="1"/>
  <c r="G35" i="29" l="1"/>
  <c r="A36" i="29"/>
  <c r="E35" i="29"/>
  <c r="A1" i="40" s="1"/>
  <c r="G36" i="29" l="1"/>
  <c r="E36" i="29"/>
  <c r="A1" i="41" s="1"/>
  <c r="A37" i="29"/>
  <c r="G37" i="29" l="1"/>
  <c r="A38" i="29"/>
  <c r="E37" i="29"/>
  <c r="A1" i="42" s="1"/>
  <c r="G38" i="29" l="1"/>
  <c r="A39" i="29"/>
  <c r="E38" i="29"/>
  <c r="A1" i="43" s="1"/>
  <c r="G39" i="29" l="1"/>
  <c r="A40" i="29"/>
  <c r="E39" i="29"/>
  <c r="A1" i="46" s="1"/>
  <c r="G40" i="29" l="1"/>
  <c r="A41" i="29"/>
  <c r="E40" i="29"/>
  <c r="A1" i="63" s="1"/>
  <c r="G41" i="29" l="1"/>
  <c r="E41" i="29"/>
  <c r="A1" i="64" s="1"/>
  <c r="A42" i="29"/>
  <c r="G42" i="29" l="1"/>
  <c r="A43" i="29"/>
  <c r="E42" i="29"/>
  <c r="A1" i="87" s="1"/>
  <c r="G43" i="29" l="1"/>
  <c r="E43" i="29"/>
  <c r="A1" i="48" s="1"/>
  <c r="A44" i="29"/>
  <c r="G44" i="29" l="1"/>
  <c r="A45" i="29"/>
  <c r="E44" i="29"/>
  <c r="A1" i="49" s="1"/>
  <c r="G45" i="29" l="1"/>
  <c r="A46" i="29"/>
  <c r="E45" i="29"/>
  <c r="A1" i="50" s="1"/>
  <c r="E46" i="29" l="1"/>
  <c r="A1" i="68" s="1"/>
  <c r="A47" i="29"/>
  <c r="G47" i="29" l="1"/>
  <c r="E47" i="29"/>
  <c r="A1" i="56" s="1"/>
  <c r="A48" i="29"/>
  <c r="G48" i="29" l="1"/>
  <c r="A49" i="29"/>
  <c r="E48" i="29"/>
  <c r="A1" i="70" s="1"/>
  <c r="G49" i="29" l="1"/>
  <c r="A50" i="29"/>
  <c r="A51" i="29" s="1"/>
  <c r="E49" i="29"/>
  <c r="A1" i="53" s="1"/>
  <c r="G51" i="29" l="1"/>
  <c r="E51" i="29"/>
  <c r="A1" i="95" s="1"/>
  <c r="G50" i="29"/>
  <c r="E50" i="29"/>
  <c r="A1" i="54" s="1"/>
  <c r="A52" i="29"/>
  <c r="G52" i="29" s="1"/>
  <c r="A53" i="29" l="1"/>
  <c r="G53" i="29" s="1"/>
  <c r="E52" i="29"/>
  <c r="A1" i="78" s="1"/>
  <c r="E53" i="29" l="1"/>
</calcChain>
</file>

<file path=xl/sharedStrings.xml><?xml version="1.0" encoding="utf-8"?>
<sst xmlns="http://schemas.openxmlformats.org/spreadsheetml/2006/main" count="1192" uniqueCount="356">
  <si>
    <t>Page 37</t>
  </si>
  <si>
    <t>Page 38</t>
  </si>
  <si>
    <t>Page 39</t>
  </si>
  <si>
    <t>Page 40</t>
  </si>
  <si>
    <t>Notes:</t>
  </si>
  <si>
    <t>Seattle Annual CPI-U</t>
  </si>
  <si>
    <t>YOY Change</t>
  </si>
  <si>
    <t>Recorded Documents</t>
  </si>
  <si>
    <t xml:space="preserve">The Investment Pool Real Rate of Return Forecast is deflated by the </t>
  </si>
  <si>
    <t>National CPI-W</t>
  </si>
  <si>
    <t>Retail Gas</t>
  </si>
  <si>
    <t>Veteran's Aid</t>
  </si>
  <si>
    <t>Transit</t>
  </si>
  <si>
    <t>UTGO</t>
  </si>
  <si>
    <t>Seattle CPI-U</t>
  </si>
  <si>
    <t>Page 6</t>
  </si>
  <si>
    <t>1. Values are nominal annual returns for the King County investment pool.</t>
  </si>
  <si>
    <t>Veterans Aid Property Tax</t>
  </si>
  <si>
    <t xml:space="preserve"> </t>
  </si>
  <si>
    <t>Transit Property Tax</t>
  </si>
  <si>
    <t>Unincorporated Area/Roads Property Tax Levy</t>
  </si>
  <si>
    <t>AFIS Lid Lift</t>
  </si>
  <si>
    <t>King County Sales and Use Taxbase</t>
  </si>
  <si>
    <t>Area</t>
  </si>
  <si>
    <t>1. Distribution is 0.1% of countywide taxable sales less sales at lodging establishments with</t>
  </si>
  <si>
    <t>Page 26</t>
  </si>
  <si>
    <t>Diesel &amp; Gas Wholesale</t>
  </si>
  <si>
    <t>Annual Growth</t>
  </si>
  <si>
    <t>The Local Option and Criminal Justice Sales Tax Forecasts</t>
  </si>
  <si>
    <t>Outyear COLA Comparison</t>
  </si>
  <si>
    <t>1. Distribution is 0.9% of countywide taxable sales less sales at lodging establishments with</t>
  </si>
  <si>
    <t>Mental Health Sales Tax</t>
  </si>
  <si>
    <t>Seattle CPI-W</t>
  </si>
  <si>
    <t xml:space="preserve">1. Values are real annual returns for the King County investment pool using </t>
  </si>
  <si>
    <t>EMS</t>
  </si>
  <si>
    <t>Conservation Futures</t>
  </si>
  <si>
    <t>Flood</t>
  </si>
  <si>
    <t>Page 27</t>
  </si>
  <si>
    <t>Page 28</t>
  </si>
  <si>
    <t>Page 29</t>
  </si>
  <si>
    <t>Page 30</t>
  </si>
  <si>
    <t>Page 31</t>
  </si>
  <si>
    <t>Page 32</t>
  </si>
  <si>
    <t>Metro Transit Sales Tax</t>
  </si>
  <si>
    <t>Page 18</t>
  </si>
  <si>
    <t>Page 19</t>
  </si>
  <si>
    <t>Page 20</t>
  </si>
  <si>
    <t>Emergency Medical Services (EMS) Property Tax</t>
  </si>
  <si>
    <t>1. Series CUUR0000SAT. Values are annual growth.</t>
  </si>
  <si>
    <t>Page 16</t>
  </si>
  <si>
    <t>Page 17</t>
  </si>
  <si>
    <t>Page 21</t>
  </si>
  <si>
    <t>Page 22</t>
  </si>
  <si>
    <t xml:space="preserve">1. Distribution is 1% of taxable sales in unincorporated KC and 0.15% of taxable sales in </t>
  </si>
  <si>
    <t>Investment Pool Real Rate of Return</t>
  </si>
  <si>
    <t>National CPI-U</t>
  </si>
  <si>
    <t>Parks</t>
  </si>
  <si>
    <t>UTGO Bond Property Tax</t>
  </si>
  <si>
    <t>Current Expense</t>
  </si>
  <si>
    <t>Countywide Assessed Value</t>
  </si>
  <si>
    <t xml:space="preserve">The Uninc Area Assessed Value, Uninc New Construction and UAL/Roads Levy </t>
  </si>
  <si>
    <t>Page 2</t>
  </si>
  <si>
    <t>Page 3</t>
  </si>
  <si>
    <t>Page 4</t>
  </si>
  <si>
    <t>Page 5</t>
  </si>
  <si>
    <t>Conservation Futures Property Tax</t>
  </si>
  <si>
    <t>Flood District Property Tax</t>
  </si>
  <si>
    <t>Investment Pool Real Rate of Return:</t>
  </si>
  <si>
    <t>Page 11</t>
  </si>
  <si>
    <t>Page 12</t>
  </si>
  <si>
    <t>Page 13</t>
  </si>
  <si>
    <t>Page 14</t>
  </si>
  <si>
    <t>Page 15</t>
  </si>
  <si>
    <t>Unincorporated New Construction</t>
  </si>
  <si>
    <t>Unincorporated Assessed Value</t>
  </si>
  <si>
    <t>Quarter</t>
  </si>
  <si>
    <t>Diesel</t>
  </si>
  <si>
    <t>Gasoline</t>
  </si>
  <si>
    <t>-</t>
  </si>
  <si>
    <t>Year</t>
  </si>
  <si>
    <t>Value</t>
  </si>
  <si>
    <t>Date Annexed</t>
  </si>
  <si>
    <t>Page 10</t>
  </si>
  <si>
    <t>1. Distribution is 0.25% of taxable real estate sales in unincorporated King County.</t>
  </si>
  <si>
    <t>Office of Economic and Financial Analysis</t>
  </si>
  <si>
    <t>Criminal Justice Sales Tax</t>
  </si>
  <si>
    <t>Local and Option Sales Tax</t>
  </si>
  <si>
    <t>Category</t>
  </si>
  <si>
    <t>Forecast</t>
  </si>
  <si>
    <t>Type</t>
  </si>
  <si>
    <t>Link</t>
  </si>
  <si>
    <t>1. Series PCU446110446110. Values are annual growth.</t>
  </si>
  <si>
    <t>DD/MH</t>
  </si>
  <si>
    <t>AFIS</t>
  </si>
  <si>
    <t>Rental Car Sales Tax</t>
  </si>
  <si>
    <t>Countywide New Construction</t>
  </si>
  <si>
    <t>Pharmaceuticals PPI</t>
  </si>
  <si>
    <t>Transportation CPI</t>
  </si>
  <si>
    <t>Hotel Sales Tax</t>
  </si>
  <si>
    <t>Contents</t>
  </si>
  <si>
    <t>Property tax adjustments:</t>
  </si>
  <si>
    <t>Page 41</t>
  </si>
  <si>
    <t>1. Distribution is 1% of taxable sales on rental cars within King County.</t>
  </si>
  <si>
    <t>Investment Pool Nominal Rate of Return</t>
  </si>
  <si>
    <t>Real Estate Excise Tax (REET 1)</t>
  </si>
  <si>
    <t>Sales and Use Taxbase</t>
  </si>
  <si>
    <t>Tax Year</t>
  </si>
  <si>
    <t>1. Unincorporated new construction values are affected by annexations (see appendix).</t>
  </si>
  <si>
    <t>Page 35</t>
  </si>
  <si>
    <t>Page 36</t>
  </si>
  <si>
    <t>Page 43</t>
  </si>
  <si>
    <t>Current Expense Property Tax</t>
  </si>
  <si>
    <t>1. Values are total levy amounts and have not been adjusted for undercollections.</t>
  </si>
  <si>
    <t>Page 7</t>
  </si>
  <si>
    <t>Page 8</t>
  </si>
  <si>
    <t>Page 9</t>
  </si>
  <si>
    <t>1. Values are tax receipts reported for all taxable gambling activities.</t>
  </si>
  <si>
    <t>Sales tax adjustments:</t>
  </si>
  <si>
    <t>Retail Gas Prices</t>
  </si>
  <si>
    <t>UAL/Roads</t>
  </si>
  <si>
    <t>1. Values are for Seattle, WA, regular grades, regular formulations as quoted by the Energy</t>
  </si>
  <si>
    <t>1. Values are total levy amounts and have been adjusted for undercollections.</t>
  </si>
  <si>
    <t>1. Distribution is 2% of taxable sales on accomodations within King County.</t>
  </si>
  <si>
    <t>Page 23</t>
  </si>
  <si>
    <t>Page 24</t>
  </si>
  <si>
    <t>1. Series CUUR0000SAO. Values are annual growth.</t>
  </si>
  <si>
    <t>Parks Lid Lift</t>
  </si>
  <si>
    <t>Gambling Tax</t>
  </si>
  <si>
    <t>E-911 Tax</t>
  </si>
  <si>
    <t>Page 42</t>
  </si>
  <si>
    <t>Page 33</t>
  </si>
  <si>
    <t>Page 34</t>
  </si>
  <si>
    <t>Appendix</t>
  </si>
  <si>
    <t>REET Adjustments:</t>
  </si>
  <si>
    <t>Page 25</t>
  </si>
  <si>
    <t>The REET Forecast has been adjusted for the annexations listed above.</t>
  </si>
  <si>
    <t>1. Includes taxable value only.</t>
  </si>
  <si>
    <t>1. Actual values are taxable sales for King County as reported by the Washington DOR.</t>
  </si>
  <si>
    <t xml:space="preserve">1. Distribution is 0.1% of countywide sales allocated 10% to counties and 90% by population </t>
  </si>
  <si>
    <t>Dev. Disabilities &amp; Mental Health Property Tax</t>
  </si>
  <si>
    <t xml:space="preserve">    between the City of Seattle and King County.</t>
  </si>
  <si>
    <t>1. Values are tax revenues for cellular (regular and prepaid), landline and VOIP accounts.</t>
  </si>
  <si>
    <t>1. Values are the "Grand Recapitulation" amounts as listed by King County Dept. of</t>
  </si>
  <si>
    <t xml:space="preserve">1. Values are local area new construction only. Change in state assessed utility value </t>
  </si>
  <si>
    <t xml:space="preserve">    to cities/counties per WA DOR.</t>
  </si>
  <si>
    <t xml:space="preserve">    incorporated cities per WA DOR. </t>
  </si>
  <si>
    <t>1. Series CWUR0000SAO. Values are annual growth.</t>
  </si>
  <si>
    <t>PSERN</t>
  </si>
  <si>
    <t>Page 44</t>
  </si>
  <si>
    <t xml:space="preserve">    center account per RCW 67.28.180.</t>
  </si>
  <si>
    <t>June-June Seattle CPI-W</t>
  </si>
  <si>
    <t>Page 45</t>
  </si>
  <si>
    <t>3. The PSERN levy is in effect from 2016-2024.</t>
  </si>
  <si>
    <t>Roads addendum</t>
  </si>
  <si>
    <t>Page 46</t>
  </si>
  <si>
    <t>Annexation Area</t>
  </si>
  <si>
    <t>UAL/Roads Levy Annexation Reduction</t>
  </si>
  <si>
    <t>UAL/Roads
Levy Rate</t>
  </si>
  <si>
    <t xml:space="preserve">Annexation Area 
Assessed Value </t>
  </si>
  <si>
    <t>Best Start For Kids</t>
  </si>
  <si>
    <t>Page 47</t>
  </si>
  <si>
    <t xml:space="preserve">    Assessments and include both taxable and non-taxable value.</t>
  </si>
  <si>
    <t>2. Unincorporated assessed values are affected by annexations (see appendix).</t>
  </si>
  <si>
    <t xml:space="preserve">    not included.</t>
  </si>
  <si>
    <t>2. Change in state assessed utility value not included.</t>
  </si>
  <si>
    <t xml:space="preserve">    60 or more rooms, which are capped at 0.6% per WA DOR.</t>
  </si>
  <si>
    <t xml:space="preserve">    60 or more rooms, which do not pay MIDD sales tax per WA DOR.</t>
  </si>
  <si>
    <t>2. King County also collects REET 2 (another identical 0.25%, not shown here).</t>
  </si>
  <si>
    <t xml:space="preserve">    STB CPI-U to adjust nominal values.</t>
  </si>
  <si>
    <t xml:space="preserve">    prior year to June of current year.</t>
  </si>
  <si>
    <t>2. "PSERN" is an acronym for the Puget Sound Emergency Radio Network.</t>
  </si>
  <si>
    <t>2. The UAL/Roads levy values are affected by annexations (see appendix).</t>
  </si>
  <si>
    <t>Marine Levy Property Tax</t>
  </si>
  <si>
    <t>P&amp;I on Property Taxes</t>
  </si>
  <si>
    <t>Penalties and Interest on Delinquent Property Taxes</t>
  </si>
  <si>
    <t>Marine</t>
  </si>
  <si>
    <t>have been adjusted for the annexations listed above (Pages 7 &amp; 10).</t>
  </si>
  <si>
    <t xml:space="preserve">    Information Administration (EIA) in $/gallon (EMM_EPMRU_PTE_Y48SE_DPG.)</t>
  </si>
  <si>
    <t xml:space="preserve">3. Forecast values are total levy amounts and assume large annexations are removed </t>
  </si>
  <si>
    <t xml:space="preserve">    from unincorporated assessed value prior to setting the levy rates in the annexation year.</t>
  </si>
  <si>
    <t>Annexation Assumptions</t>
  </si>
  <si>
    <t xml:space="preserve">    ultra-low sulfur diesel purchases.</t>
  </si>
  <si>
    <t>1. Forecast diesel values are average annual Tacoma rack price for King County's</t>
  </si>
  <si>
    <t xml:space="preserve">    excluding delivery charges and taxes.</t>
  </si>
  <si>
    <t>2. Forecast gasoline values are WA state fuel prices for UNL Regular 9.0 RVP</t>
  </si>
  <si>
    <t>1. Series CUURS49DSA0. Values are annual growth.</t>
  </si>
  <si>
    <t xml:space="preserve">1. Series CWURS49DSA0. Values are year over year change from June of </t>
  </si>
  <si>
    <t>Seattle CPI-U mean forecast. Series CUURS49DSA0.</t>
  </si>
  <si>
    <t xml:space="preserve">    remote sellers and referrers.</t>
  </si>
  <si>
    <t>2. Forecast values include estimated sales associated with marketplace facilitators,</t>
  </si>
  <si>
    <t>2. AFIS is a six-year lid lift in effect from 2019-2024.</t>
  </si>
  <si>
    <t>3. Forecasts are impacted by out-year annexations (see appendix).</t>
  </si>
  <si>
    <t>2. Forecasts are impacted by out-year annexations (see appendix).</t>
  </si>
  <si>
    <t>Page 48</t>
  </si>
  <si>
    <t>KC I+P Index</t>
  </si>
  <si>
    <t>COLA</t>
  </si>
  <si>
    <t>King County Inflation + Population Index</t>
  </si>
  <si>
    <t>Veterans, Seniors, and Human Services Lid Lift</t>
  </si>
  <si>
    <t>VSHSL</t>
  </si>
  <si>
    <t>2. All revenue is allocated to the General Fund (Fund 0010/Acct 31310).</t>
  </si>
  <si>
    <t>2. All revenue is allocated to the General Fund (Fund 0010/Acct 31370).</t>
  </si>
  <si>
    <t>2. All revenue is allocated to the MIDD Fund (Fund 1135/Acct 31314).</t>
  </si>
  <si>
    <t xml:space="preserve">In addition, all sales tax forecasts/actuals have been adjusted for delinquent payments, </t>
  </si>
  <si>
    <t>include mitigation payments, remote sales in outyears, and deduct the 1% DOR admin fee.</t>
  </si>
  <si>
    <t>2. All revenue is allocated to the Public Transit Fund (Fund 4641/Acct 31310).</t>
  </si>
  <si>
    <t>Hotel Tax (HB 2015)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</si>
  <si>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</si>
  <si>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</si>
  <si>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</si>
  <si>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</si>
  <si>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</si>
  <si>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</si>
  <si>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</si>
  <si>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</si>
  <si>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</si>
  <si>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</si>
  <si>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</si>
  <si>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</si>
  <si>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</si>
  <si>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</si>
  <si>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</si>
  <si>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</si>
  <si>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</si>
  <si>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</si>
  <si>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Q3 2026</t>
  </si>
  <si>
    <t>Q4 2026</t>
  </si>
  <si>
    <t xml:space="preserve">    (i.e. 1% increase not included).</t>
  </si>
  <si>
    <t>North Highline Y</t>
  </si>
  <si>
    <t xml:space="preserve">    on a 18.32 cent first year levy rate.</t>
  </si>
  <si>
    <t>North Federal Way &amp; 
Lakeland South</t>
  </si>
  <si>
    <t>1. Revenue reflects expanded lodging excise tax per 2SHB 2015 that went into effect in 2019.</t>
  </si>
  <si>
    <t>1. Values shown are one plus the sum of the growth of STB CPI-W values from June</t>
  </si>
  <si>
    <t xml:space="preserve">    population growth forecast for the same period.</t>
  </si>
  <si>
    <t xml:space="preserve">    two-years prior to June of the prior year, and the most recent OEFA King County </t>
  </si>
  <si>
    <t>Health Through Housing Sales Tax</t>
  </si>
  <si>
    <t xml:space="preserve">    Maple Valley, Snoqualmie, Renton, Covington and Kent.</t>
  </si>
  <si>
    <t xml:space="preserve">1. Distribution is 0.1% of countywide sales excluding Bellevue, Issaquah, North Bend, </t>
  </si>
  <si>
    <t>2. From 2016-2020 revenues received were deposited in the State's stadium and exhibition</t>
  </si>
  <si>
    <t xml:space="preserve">2. The 2020 value reflects a June 1 due date for first half property taxes and the waiving </t>
  </si>
  <si>
    <t>2. Actual values are on an accrual basis as listed in EBS, Fund 000001110.</t>
  </si>
  <si>
    <t xml:space="preserve">    </t>
  </si>
  <si>
    <t>1. Actual values are as recorded in EBS, Fund 000000010, Acct. 31911.</t>
  </si>
  <si>
    <t xml:space="preserve">    based on a 26.5 cent first year (and maximum) levy rate.</t>
  </si>
  <si>
    <t xml:space="preserve">2. The current EMS levy is in effect from 2020-2025 and values for 2020 and beyond are </t>
  </si>
  <si>
    <t>2. Values for 2022 and beyond assume increases are based on new construction only</t>
  </si>
  <si>
    <t>Renton West Hill</t>
  </si>
  <si>
    <t>East Renton Plateau</t>
  </si>
  <si>
    <t>Fairwood (Incorporation Area)</t>
  </si>
  <si>
    <t xml:space="preserve">1. Values are total levy amounts, have not been adjusted for undercollections, and </t>
  </si>
  <si>
    <t xml:space="preserve">    reflect a 1.01 limit factor.</t>
  </si>
  <si>
    <t xml:space="preserve">3. Values for 2022 and beyond reflect changes made in ESHB 1410 (2021 Session) and </t>
  </si>
  <si>
    <t xml:space="preserve">    Harborview Medical Center bonds approved by voters in 2020.</t>
  </si>
  <si>
    <t xml:space="preserve">2. Values for 2022 and beyond include the estimated amounts to support the </t>
  </si>
  <si>
    <t>Diesel and Gasoline Dollar per Gallon</t>
  </si>
  <si>
    <t>Page 49</t>
  </si>
  <si>
    <t xml:space="preserve">    of the 3% June penalty for late payments.</t>
  </si>
  <si>
    <t xml:space="preserve">    EHB 1982 (2022 Session) that changed the determination of penalties and interest.</t>
  </si>
  <si>
    <t>UAL/Roads Property Tax Annexation Addendum</t>
  </si>
  <si>
    <t>Crisis Care Centers Levy</t>
  </si>
  <si>
    <t>Crisis Care Centers</t>
  </si>
  <si>
    <t>2. The existing VSHSL levy is in effect from 2018-2023 with a levy limit factor of 1.035.</t>
  </si>
  <si>
    <t xml:space="preserve">2. The value for 2023 was based on a 6.25 cent levy rate and subsequent years </t>
  </si>
  <si>
    <t xml:space="preserve">    are based on a 6.25 cent maximum levy rate.</t>
  </si>
  <si>
    <t>North Federal Way &amp; Lakeland South
Renton East Hill
Fairwood</t>
  </si>
  <si>
    <t xml:space="preserve">    limit factor.</t>
  </si>
  <si>
    <t>These forecasts are presented on an accrual basis.</t>
  </si>
  <si>
    <t>2. Levy amounts do not reflect forecasted new construction impacts from the TDR/TIF ILA</t>
  </si>
  <si>
    <t>2. The Parks levy is in effect from 2020-2025 and values for 2020 and beyond are based</t>
  </si>
  <si>
    <t>3. Levy limit factor is inflation plus population (see KC I+P Index tab.)</t>
  </si>
  <si>
    <t xml:space="preserve">2. The current BSFK levy is in effect from 2022-2027 and is based on a 19 cent first year </t>
  </si>
  <si>
    <t xml:space="preserve">1. Values are total levy amounts, have not adjusted for undercollections, and reflect a 1.01 </t>
  </si>
  <si>
    <t xml:space="preserve">    levy rate.</t>
  </si>
  <si>
    <t xml:space="preserve">2. The current CCC levy is in effect from 2024-2032 and is based on a 14.5 cent first year </t>
  </si>
  <si>
    <t>2. There are multiple COLA agreements and this forecast is provided for</t>
  </si>
  <si>
    <t xml:space="preserve">     informational purposes only.</t>
  </si>
  <si>
    <t>Example COLA</t>
  </si>
  <si>
    <t xml:space="preserve">3. The approved new VSHSL levy will be in effect from 2024-2029 with a first-year </t>
  </si>
  <si>
    <t xml:space="preserve">    rate of 10 cents and a levy limit factor of 1.035</t>
  </si>
  <si>
    <t>1. Values are total levy amounts and have not been adjusted for undercollections, and</t>
  </si>
  <si>
    <t xml:space="preserve">    reflect a 1.03 limit factor.</t>
  </si>
  <si>
    <t>1. The COLA values are based on 95% of the six most recent inflation rates for</t>
  </si>
  <si>
    <t xml:space="preserve">     the Seattle CPI-W from August of the prior year through June of the current year.</t>
  </si>
  <si>
    <t>Adjustment Date</t>
  </si>
  <si>
    <t>Nov. 2023</t>
  </si>
  <si>
    <t>Nov. 2024</t>
  </si>
  <si>
    <t>Nov. 2025</t>
  </si>
  <si>
    <t>Nov. 2026</t>
  </si>
  <si>
    <t xml:space="preserve">     Ex. Nov. 2023 COLA = Avg STB CPI-W(Aug-22 thru Jun-23) * 95% or</t>
  </si>
  <si>
    <t>Nov. 2022</t>
  </si>
  <si>
    <t>Nov. 2019</t>
  </si>
  <si>
    <t>Nov. 2020</t>
  </si>
  <si>
    <t>Nov. 2021</t>
  </si>
  <si>
    <r>
      <t xml:space="preserve">    </t>
    </r>
    <r>
      <rPr>
        <sz val="14"/>
        <color theme="0"/>
        <rFont val="Arial Narrow"/>
        <family val="2"/>
      </rPr>
      <t>Ex.</t>
    </r>
    <r>
      <rPr>
        <sz val="14"/>
        <rFont val="Arial Narrow"/>
        <family val="2"/>
      </rPr>
      <t xml:space="preserve">  Nov. 2023 COLA = Avg STB CPI-W(9.2%, 9.4%, 7.9%, 7.5%, 6.8%, 4.5%) * 95%</t>
    </r>
  </si>
  <si>
    <t>Cultural Access Program Sales Tax</t>
  </si>
  <si>
    <t>Page 50</t>
  </si>
  <si>
    <t>1. Distribution is 0.1% of countywide taxable sales.</t>
  </si>
  <si>
    <t>2. Collection begins April 1st, 2024 and ends March 31st, 2031.</t>
  </si>
  <si>
    <t>4. Revenues are presented on an accrual basis.</t>
  </si>
  <si>
    <t>3. Unlike most sales taxes, there is no DOR 1% admin fee withheld for this revenue.</t>
  </si>
  <si>
    <t>Nov. 2027</t>
  </si>
  <si>
    <t xml:space="preserve">2. Values for 2021-22 reflect BLS revisions to STB CPI. </t>
  </si>
  <si>
    <t>2024 Population Est.</t>
  </si>
  <si>
    <t>North Highline &amp;
Renton West Hill</t>
  </si>
  <si>
    <t>Page 51</t>
  </si>
  <si>
    <t>Recording Fees</t>
  </si>
  <si>
    <t>Page 52</t>
  </si>
  <si>
    <t>Forecasts have been adjusted for the annexations listed above (Pages 3, 5, 45).</t>
  </si>
  <si>
    <t>REET data presents 0.25% of King County's 0.50% real estate tax (Page 17).</t>
  </si>
  <si>
    <t>State Shared Cannabis Excise Tax</t>
  </si>
  <si>
    <t xml:space="preserve">2. The WA state LCB levies and collects a 37% excise tax on statewide cannabis sales. </t>
  </si>
  <si>
    <t xml:space="preserve">    5% of these collections are shared with local juridictions based on population size and </t>
  </si>
  <si>
    <t>1. Includes cannabis excise taxes in account 33605 and account 33698 for prior years.</t>
  </si>
  <si>
    <t xml:space="preserve">    retail footprint. King County receives approximately 14% of the local share.</t>
  </si>
  <si>
    <t>Number of Documents</t>
  </si>
  <si>
    <t>Recorded Document Count &amp; Revenue</t>
  </si>
  <si>
    <t>Total</t>
  </si>
  <si>
    <t>LOW INCOME HSING LOCAL PRTN</t>
  </si>
  <si>
    <t>HOF ADMIN FEE 36 22 178</t>
  </si>
  <si>
    <t>Account Description</t>
  </si>
  <si>
    <t>Acct #</t>
  </si>
  <si>
    <t>Estimated Recorded Document Revenue Distributed to Certain EBS Accounts</t>
  </si>
  <si>
    <t xml:space="preserve">3. A detailed estimate of revenue by account may be found on the following page. </t>
  </si>
  <si>
    <t>Document Revenue Detail</t>
  </si>
  <si>
    <t>Cannabis Excise Tax</t>
  </si>
  <si>
    <t>$ Value of Documents</t>
  </si>
  <si>
    <t>1. Number of docs is the sum of public records, recorded maps, and marriage records.</t>
  </si>
  <si>
    <t>HOMELESS HOUSING LOCAL PRTN (43907)</t>
  </si>
  <si>
    <t>COUNTY COLLECTION FEE</t>
  </si>
  <si>
    <t>DOCUMENT PRESERVATION</t>
  </si>
  <si>
    <t>AUDITOR FILING RECORDING</t>
  </si>
  <si>
    <t>SURCHG PRESRV HIST RECORD</t>
  </si>
  <si>
    <t>HISTORICAL DOC PRESERVATION</t>
  </si>
  <si>
    <t>Q1 2027</t>
  </si>
  <si>
    <t>Q2 2027</t>
  </si>
  <si>
    <t>Q3 2027</t>
  </si>
  <si>
    <t>Q4 2027</t>
  </si>
  <si>
    <t>2. $ Value of documents is for the following accounts:</t>
  </si>
  <si>
    <t xml:space="preserve">    (31733, 33604, 34121, 34136, 43906, 43907, 43912, 44197)</t>
  </si>
  <si>
    <t>July 2024 King County Economic and Revenue Forecast</t>
  </si>
  <si>
    <t>% Change from March 2024 Forecast</t>
  </si>
  <si>
    <t>$ Change from March 2024 Forecast</t>
  </si>
  <si>
    <t># Change from March 2024 Forecast</t>
  </si>
  <si>
    <t>July</t>
  </si>
  <si>
    <t>$4,333,631,110
$4,093,931,285</t>
  </si>
  <si>
    <t>$5,424,603,140
$2,248,122,434
$7,492,048,962</t>
  </si>
  <si>
    <t>One Cent Levy</t>
  </si>
  <si>
    <t>Page 53</t>
  </si>
  <si>
    <t>Note: For additional information on the specific accounts, contact OEFA.</t>
  </si>
  <si>
    <t>new</t>
  </si>
  <si>
    <t>Example One Cent Property Tax Forecast</t>
  </si>
  <si>
    <t>1. Values are for illustrative purposes only.</t>
  </si>
  <si>
    <t>3. Values are total levy amounts and have not been adjusted for undercollections.</t>
  </si>
  <si>
    <t>2. Values represent a one-cent countywide property tax levy based on countywide assessed</t>
  </si>
  <si>
    <t xml:space="preserve">    value only and do not include any adjustment for new construction, inflation or population.</t>
  </si>
  <si>
    <t>2. 2025 value inflated using OFM April 1 population growth rate for 2024.</t>
  </si>
  <si>
    <t>Forecast Adopted by the Forecast Council on July 22nd, 2024 (KCFC 2024-04)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</si>
</sst>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"/>
    <numFmt numFmtId="166" formatCode="&quot;$&quot;#,##0.00"/>
    <numFmt numFmtId="167" formatCode="&quot;$&quot;#,##0;\(&quot;$&quot;#,##0\)"/>
    <numFmt numFmtId="168" formatCode="&quot;$&quot;#,##0.00;\(&quot;$&quot;#,##0.00\)"/>
    <numFmt numFmtId="169" formatCode="_(* #,##0_);_(* \(#,##0\);_(* &quot;-&quot;??_);_(@_)"/>
    <numFmt numFmtId="170" formatCode="mm/dd/yy;@"/>
    <numFmt numFmtId="171" formatCode="0.0000"/>
    <numFmt numFmtId="172" formatCode="0.0%"/>
    <numFmt numFmtId="173" formatCode="_(&quot;$&quot;* #,##0_);_(&quot;$&quot;* \(#,##0\);_(&quot;$&quot;* &quot;-&quot;??_);_(@_)"/>
    <numFmt numFmtId="174" formatCode="0.000%"/>
  </numFmts>
  <fonts count="32" x14ac:knownFonts="1">
    <font>
      <sz val="10"/>
      <name val="Verdana"/>
    </font>
    <font>
      <sz val="11"/>
      <color theme="1"/>
      <name val="Calibri"/>
      <family val="2"/>
      <scheme val="minor"/>
    </font>
    <font>
      <sz val="16"/>
      <name val="Arial Narrow"/>
      <family val="2"/>
    </font>
    <font>
      <sz val="18"/>
      <name val="Arial Narrow"/>
      <family val="2"/>
    </font>
    <font>
      <sz val="8"/>
      <name val="Verdana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sz val="18"/>
      <name val="Verdana"/>
      <family val="2"/>
    </font>
    <font>
      <b/>
      <sz val="11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u/>
      <sz val="14"/>
      <name val="Arial Narrow"/>
      <family val="2"/>
    </font>
    <font>
      <sz val="14"/>
      <name val="Arial Narrow"/>
      <family val="2"/>
    </font>
    <font>
      <u/>
      <sz val="11"/>
      <name val="Arial Narrow"/>
      <family val="2"/>
    </font>
    <font>
      <sz val="14"/>
      <name val="Arial Narrow"/>
      <family val="2"/>
    </font>
    <font>
      <sz val="10"/>
      <name val="Verdana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6"/>
      <name val="Arial Narrow"/>
      <family val="2"/>
    </font>
    <font>
      <sz val="14"/>
      <color indexed="55"/>
      <name val="Arial Narrow"/>
      <family val="2"/>
    </font>
    <font>
      <sz val="10"/>
      <name val="Verdana"/>
      <family val="2"/>
    </font>
    <font>
      <sz val="16"/>
      <name val="Verdana"/>
      <family val="2"/>
    </font>
    <font>
      <u/>
      <sz val="10"/>
      <color theme="10"/>
      <name val="Verdana"/>
      <family val="2"/>
    </font>
    <font>
      <b/>
      <sz val="18"/>
      <name val="Arial Narrow"/>
      <family val="2"/>
    </font>
    <font>
      <sz val="8"/>
      <name val="Verdana"/>
      <family val="2"/>
    </font>
    <font>
      <b/>
      <sz val="13"/>
      <name val="Arial Narrow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Verdana"/>
      <family val="2"/>
    </font>
    <font>
      <sz val="14"/>
      <color theme="0"/>
      <name val="Arial Narrow"/>
      <family val="2"/>
    </font>
    <font>
      <sz val="2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1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28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0" fontId="2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/>
    <xf numFmtId="10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Alignment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2" borderId="0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10" fillId="2" borderId="0" xfId="0" applyNumberFormat="1" applyFont="1" applyFill="1" applyBorder="1" applyAlignment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/>
    <xf numFmtId="0" fontId="10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0" fontId="18" fillId="2" borderId="6" xfId="0" applyNumberFormat="1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167" fontId="18" fillId="2" borderId="1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10" fontId="18" fillId="2" borderId="0" xfId="0" applyNumberFormat="1" applyFont="1" applyFill="1" applyBorder="1" applyAlignment="1">
      <alignment horizontal="center" vertical="center"/>
    </xf>
    <xf numFmtId="10" fontId="18" fillId="2" borderId="7" xfId="0" applyNumberFormat="1" applyFont="1" applyFill="1" applyBorder="1" applyAlignment="1">
      <alignment horizontal="center" vertical="center"/>
    </xf>
    <xf numFmtId="167" fontId="18" fillId="2" borderId="7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165" fontId="18" fillId="2" borderId="9" xfId="0" applyNumberFormat="1" applyFont="1" applyFill="1" applyBorder="1" applyAlignment="1">
      <alignment horizontal="center" vertical="center"/>
    </xf>
    <xf numFmtId="10" fontId="18" fillId="2" borderId="8" xfId="0" applyNumberFormat="1" applyFont="1" applyFill="1" applyBorder="1" applyAlignment="1">
      <alignment horizontal="center" vertical="center"/>
    </xf>
    <xf numFmtId="10" fontId="18" fillId="2" borderId="1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/>
    <xf numFmtId="0" fontId="18" fillId="2" borderId="0" xfId="0" applyFont="1" applyFill="1" applyAlignment="1">
      <alignment vertical="center"/>
    </xf>
    <xf numFmtId="10" fontId="18" fillId="2" borderId="11" xfId="0" applyNumberFormat="1" applyFont="1" applyFill="1" applyBorder="1" applyAlignment="1">
      <alignment horizontal="center" vertical="center"/>
    </xf>
    <xf numFmtId="10" fontId="18" fillId="2" borderId="5" xfId="0" applyNumberFormat="1" applyFont="1" applyFill="1" applyBorder="1" applyAlignment="1">
      <alignment horizontal="center" vertical="center"/>
    </xf>
    <xf numFmtId="10" fontId="18" fillId="2" borderId="9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/>
    <xf numFmtId="0" fontId="18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166" fontId="18" fillId="2" borderId="4" xfId="0" applyNumberFormat="1" applyFont="1" applyFill="1" applyBorder="1" applyAlignment="1">
      <alignment horizontal="center" vertical="center"/>
    </xf>
    <xf numFmtId="166" fontId="18" fillId="2" borderId="5" xfId="0" applyNumberFormat="1" applyFont="1" applyFill="1" applyBorder="1" applyAlignment="1">
      <alignment horizontal="center" vertical="center"/>
    </xf>
    <xf numFmtId="168" fontId="18" fillId="2" borderId="7" xfId="0" applyNumberFormat="1" applyFont="1" applyFill="1" applyBorder="1" applyAlignment="1">
      <alignment horizontal="center"/>
    </xf>
    <xf numFmtId="10" fontId="20" fillId="2" borderId="5" xfId="0" applyNumberFormat="1" applyFont="1" applyFill="1" applyBorder="1" applyAlignment="1">
      <alignment horizontal="center" vertical="center"/>
    </xf>
    <xf numFmtId="10" fontId="20" fillId="2" borderId="7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6" fontId="18" fillId="2" borderId="9" xfId="0" applyNumberFormat="1" applyFont="1" applyFill="1" applyBorder="1" applyAlignment="1">
      <alignment horizontal="center" vertical="center"/>
    </xf>
    <xf numFmtId="165" fontId="18" fillId="2" borderId="11" xfId="0" applyNumberFormat="1" applyFont="1" applyFill="1" applyBorder="1" applyAlignment="1">
      <alignment horizontal="center" vertical="center"/>
    </xf>
    <xf numFmtId="165" fontId="18" fillId="2" borderId="7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/>
    <xf numFmtId="167" fontId="18" fillId="2" borderId="0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>
      <alignment vertical="center"/>
    </xf>
    <xf numFmtId="0" fontId="17" fillId="2" borderId="0" xfId="0" applyFont="1" applyFill="1"/>
    <xf numFmtId="10" fontId="10" fillId="2" borderId="6" xfId="0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7" fontId="18" fillId="2" borderId="11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10" fillId="2" borderId="10" xfId="0" applyNumberFormat="1" applyFont="1" applyFill="1" applyBorder="1" applyAlignment="1">
      <alignment horizontal="center" vertical="center"/>
    </xf>
    <xf numFmtId="8" fontId="18" fillId="2" borderId="0" xfId="0" applyNumberFormat="1" applyFont="1" applyFill="1"/>
    <xf numFmtId="10" fontId="10" fillId="2" borderId="11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10" fontId="10" fillId="2" borderId="5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/>
    <xf numFmtId="10" fontId="18" fillId="2" borderId="0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0" fontId="5" fillId="3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65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0" fontId="2" fillId="2" borderId="0" xfId="0" applyFont="1" applyFill="1" applyAlignment="1"/>
    <xf numFmtId="168" fontId="18" fillId="2" borderId="10" xfId="0" applyNumberFormat="1" applyFont="1" applyFill="1" applyBorder="1" applyAlignment="1">
      <alignment horizontal="center"/>
    </xf>
    <xf numFmtId="166" fontId="10" fillId="2" borderId="5" xfId="0" applyNumberFormat="1" applyFont="1" applyFill="1" applyBorder="1" applyAlignment="1">
      <alignment horizontal="center" vertical="center"/>
    </xf>
    <xf numFmtId="167" fontId="10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10" fontId="10" fillId="2" borderId="0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3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18" fillId="2" borderId="0" xfId="0" applyNumberFormat="1" applyFont="1" applyFill="1" applyBorder="1" applyAlignment="1">
      <alignment vertical="center"/>
    </xf>
    <xf numFmtId="3" fontId="10" fillId="2" borderId="0" xfId="0" quotePrefix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/>
    <xf numFmtId="169" fontId="18" fillId="2" borderId="0" xfId="1" applyNumberFormat="1" applyFont="1" applyFill="1" applyAlignment="1"/>
    <xf numFmtId="169" fontId="2" fillId="2" borderId="0" xfId="1" applyNumberFormat="1" applyFont="1" applyFill="1" applyAlignment="1"/>
    <xf numFmtId="165" fontId="18" fillId="2" borderId="0" xfId="0" applyNumberFormat="1" applyFont="1" applyFill="1" applyAlignment="1"/>
    <xf numFmtId="0" fontId="2" fillId="2" borderId="0" xfId="0" applyFont="1" applyFill="1" applyAlignment="1"/>
    <xf numFmtId="0" fontId="2" fillId="0" borderId="0" xfId="10" applyFont="1"/>
    <xf numFmtId="0" fontId="2" fillId="2" borderId="0" xfId="10" applyFont="1" applyFill="1" applyBorder="1" applyAlignment="1"/>
    <xf numFmtId="0" fontId="2" fillId="2" borderId="0" xfId="10" applyFont="1" applyFill="1" applyBorder="1"/>
    <xf numFmtId="0" fontId="2" fillId="2" borderId="0" xfId="10" applyFont="1" applyFill="1"/>
    <xf numFmtId="0" fontId="2" fillId="3" borderId="0" xfId="1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Border="1"/>
    <xf numFmtId="0" fontId="2" fillId="3" borderId="0" xfId="0" applyFont="1" applyFill="1" applyAlignment="1"/>
    <xf numFmtId="166" fontId="10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Border="1" applyAlignment="1">
      <alignment wrapText="1"/>
    </xf>
    <xf numFmtId="165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165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 applyBorder="1" applyAlignment="1">
      <alignment horizontal="center"/>
    </xf>
    <xf numFmtId="168" fontId="18" fillId="2" borderId="0" xfId="0" applyNumberFormat="1" applyFont="1" applyFill="1" applyBorder="1" applyAlignment="1">
      <alignment horizontal="center"/>
    </xf>
    <xf numFmtId="166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0" fillId="2" borderId="1" xfId="0" applyNumberFormat="1" applyFont="1" applyFill="1" applyBorder="1" applyAlignment="1">
      <alignment horizontal="center" vertical="center"/>
    </xf>
    <xf numFmtId="166" fontId="10" fillId="2" borderId="0" xfId="0" quotePrefix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10" applyFont="1" applyFill="1"/>
    <xf numFmtId="0" fontId="2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3" fontId="18" fillId="2" borderId="4" xfId="1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/>
    </xf>
    <xf numFmtId="10" fontId="10" fillId="2" borderId="10" xfId="0" applyNumberFormat="1" applyFont="1" applyFill="1" applyBorder="1" applyAlignment="1">
      <alignment horizontal="center"/>
    </xf>
    <xf numFmtId="10" fontId="18" fillId="2" borderId="5" xfId="0" applyNumberFormat="1" applyFont="1" applyFill="1" applyBorder="1" applyAlignment="1">
      <alignment horizontal="center"/>
    </xf>
    <xf numFmtId="10" fontId="18" fillId="2" borderId="4" xfId="0" applyNumberFormat="1" applyFont="1" applyFill="1" applyBorder="1" applyAlignment="1">
      <alignment horizontal="center"/>
    </xf>
    <xf numFmtId="170" fontId="18" fillId="2" borderId="13" xfId="0" applyNumberFormat="1" applyFont="1" applyFill="1" applyBorder="1" applyAlignment="1">
      <alignment horizontal="center" vertical="center"/>
    </xf>
    <xf numFmtId="165" fontId="18" fillId="2" borderId="10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/>
    </xf>
    <xf numFmtId="167" fontId="10" fillId="2" borderId="10" xfId="0" applyNumberFormat="1" applyFont="1" applyFill="1" applyBorder="1" applyAlignment="1">
      <alignment horizontal="center"/>
    </xf>
    <xf numFmtId="171" fontId="18" fillId="2" borderId="5" xfId="0" applyNumberFormat="1" applyFont="1" applyFill="1" applyBorder="1" applyAlignment="1">
      <alignment horizontal="center" vertical="center"/>
    </xf>
    <xf numFmtId="171" fontId="18" fillId="2" borderId="9" xfId="0" applyNumberFormat="1" applyFont="1" applyFill="1" applyBorder="1" applyAlignment="1">
      <alignment horizontal="center" vertical="center"/>
    </xf>
    <xf numFmtId="43" fontId="2" fillId="2" borderId="0" xfId="1" applyFont="1" applyFill="1" applyAlignment="1"/>
    <xf numFmtId="0" fontId="27" fillId="0" borderId="0" xfId="0" applyFont="1"/>
    <xf numFmtId="172" fontId="18" fillId="2" borderId="0" xfId="11" applyNumberFormat="1" applyFont="1" applyFill="1" applyAlignment="1"/>
    <xf numFmtId="3" fontId="18" fillId="2" borderId="9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167" fontId="10" fillId="2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Alignment="1"/>
    <xf numFmtId="166" fontId="2" fillId="2" borderId="0" xfId="0" applyNumberFormat="1" applyFont="1" applyFill="1" applyAlignment="1"/>
    <xf numFmtId="166" fontId="10" fillId="2" borderId="0" xfId="0" applyNumberFormat="1" applyFont="1" applyFill="1" applyBorder="1" applyAlignment="1">
      <alignment horizontal="left" vertical="center" wrapText="1"/>
    </xf>
    <xf numFmtId="173" fontId="18" fillId="2" borderId="0" xfId="12" applyNumberFormat="1" applyFont="1" applyFill="1" applyAlignment="1"/>
    <xf numFmtId="165" fontId="10" fillId="2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169" fontId="2" fillId="2" borderId="0" xfId="1" applyNumberFormat="1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10" fontId="10" fillId="2" borderId="15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65" fontId="18" fillId="2" borderId="15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66" fontId="18" fillId="2" borderId="17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/>
    <xf numFmtId="165" fontId="10" fillId="2" borderId="17" xfId="0" applyNumberFormat="1" applyFont="1" applyFill="1" applyBorder="1" applyAlignment="1">
      <alignment horizontal="center" vertical="center" wrapText="1"/>
    </xf>
    <xf numFmtId="10" fontId="18" fillId="2" borderId="9" xfId="0" applyNumberFormat="1" applyFont="1" applyFill="1" applyBorder="1" applyAlignment="1">
      <alignment horizontal="center"/>
    </xf>
    <xf numFmtId="168" fontId="18" fillId="2" borderId="1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37" fontId="18" fillId="2" borderId="0" xfId="0" applyNumberFormat="1" applyFont="1" applyFill="1" applyBorder="1" applyAlignment="1"/>
    <xf numFmtId="0" fontId="10" fillId="2" borderId="0" xfId="0" applyFont="1" applyFill="1"/>
    <xf numFmtId="0" fontId="27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0" fontId="18" fillId="2" borderId="0" xfId="11" applyNumberFormat="1" applyFont="1" applyFill="1"/>
    <xf numFmtId="0" fontId="10" fillId="2" borderId="2" xfId="0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 vertical="center"/>
    </xf>
    <xf numFmtId="174" fontId="18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10" fontId="10" fillId="2" borderId="14" xfId="0" applyNumberFormat="1" applyFont="1" applyFill="1" applyBorder="1" applyAlignment="1">
      <alignment horizontal="center" vertical="center"/>
    </xf>
    <xf numFmtId="167" fontId="10" fillId="2" borderId="14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0" fontId="10" fillId="2" borderId="11" xfId="0" applyNumberFormat="1" applyFont="1" applyFill="1" applyBorder="1" applyAlignment="1">
      <alignment horizontal="center"/>
    </xf>
    <xf numFmtId="167" fontId="10" fillId="2" borderId="11" xfId="0" applyNumberFormat="1" applyFont="1" applyFill="1" applyBorder="1" applyAlignment="1">
      <alignment horizontal="center"/>
    </xf>
    <xf numFmtId="166" fontId="10" fillId="2" borderId="4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10" fontId="10" fillId="2" borderId="9" xfId="0" applyNumberFormat="1" applyFont="1" applyFill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left" vertical="center"/>
    </xf>
    <xf numFmtId="166" fontId="10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10" applyFont="1" applyFill="1"/>
    <xf numFmtId="165" fontId="2" fillId="2" borderId="0" xfId="0" applyNumberFormat="1" applyFont="1" applyFill="1" applyAlignment="1"/>
    <xf numFmtId="0" fontId="18" fillId="2" borderId="22" xfId="0" applyFont="1" applyFill="1" applyBorder="1" applyAlignment="1">
      <alignment horizontal="center" vertical="center"/>
    </xf>
    <xf numFmtId="166" fontId="18" fillId="2" borderId="23" xfId="0" applyNumberFormat="1" applyFont="1" applyFill="1" applyBorder="1" applyAlignment="1">
      <alignment horizontal="center" vertical="center"/>
    </xf>
    <xf numFmtId="166" fontId="10" fillId="2" borderId="22" xfId="0" applyNumberFormat="1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vertical="center"/>
    </xf>
    <xf numFmtId="37" fontId="18" fillId="2" borderId="13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71" fontId="18" fillId="2" borderId="0" xfId="0" applyNumberFormat="1" applyFont="1" applyFill="1" applyAlignment="1"/>
    <xf numFmtId="165" fontId="10" fillId="2" borderId="23" xfId="0" applyNumberFormat="1" applyFont="1" applyFill="1" applyBorder="1" applyAlignment="1">
      <alignment horizontal="center" wrapText="1"/>
    </xf>
    <xf numFmtId="165" fontId="10" fillId="2" borderId="24" xfId="0" applyNumberFormat="1" applyFont="1" applyFill="1" applyBorder="1" applyAlignment="1">
      <alignment horizontal="center" vertical="center"/>
    </xf>
    <xf numFmtId="10" fontId="18" fillId="2" borderId="12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10" fillId="2" borderId="5" xfId="12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0" fontId="18" fillId="2" borderId="15" xfId="0" applyNumberFormat="1" applyFont="1" applyFill="1" applyBorder="1" applyAlignment="1">
      <alignment horizontal="center" vertical="center"/>
    </xf>
    <xf numFmtId="10" fontId="18" fillId="2" borderId="14" xfId="0" applyNumberFormat="1" applyFont="1" applyFill="1" applyBorder="1" applyAlignment="1">
      <alignment horizontal="center" vertical="center"/>
    </xf>
    <xf numFmtId="165" fontId="18" fillId="2" borderId="5" xfId="1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73" fontId="10" fillId="0" borderId="13" xfId="12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173" fontId="10" fillId="2" borderId="13" xfId="12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73" fontId="10" fillId="2" borderId="4" xfId="12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 wrapText="1"/>
    </xf>
    <xf numFmtId="173" fontId="17" fillId="2" borderId="29" xfId="1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65" fontId="10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16" fillId="0" borderId="0" xfId="0" applyFont="1" applyAlignment="1"/>
    <xf numFmtId="3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1" fillId="3" borderId="26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31" fillId="3" borderId="2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2" fillId="0" borderId="0" xfId="0" applyFont="1" applyAlignment="1"/>
    <xf numFmtId="0" fontId="24" fillId="2" borderId="0" xfId="0" applyFont="1" applyFill="1" applyAlignment="1">
      <alignment horizontal="left" vertical="center"/>
    </xf>
  </cellXfs>
  <cellStyles count="13">
    <cellStyle name="Comma" xfId="1" builtinId="3"/>
    <cellStyle name="Comma 2" xfId="8" xr:uid="{00000000-0005-0000-0000-000001000000}"/>
    <cellStyle name="Comma 3" xfId="4" xr:uid="{00000000-0005-0000-0000-000002000000}"/>
    <cellStyle name="Currency" xfId="12" builtinId="4"/>
    <cellStyle name="Hyperlink" xfId="10" builtinId="8"/>
    <cellStyle name="Normal" xfId="0" builtinId="0"/>
    <cellStyle name="Normal 2" xfId="7" xr:uid="{00000000-0005-0000-0000-000006000000}"/>
    <cellStyle name="Normal 3" xfId="6" xr:uid="{00000000-0005-0000-0000-000007000000}"/>
    <cellStyle name="Normal 4" xfId="3" xr:uid="{00000000-0005-0000-0000-000008000000}"/>
    <cellStyle name="Normal 5" xfId="2" xr:uid="{00000000-0005-0000-0000-000009000000}"/>
    <cellStyle name="Percent" xfId="11" builtinId="5"/>
    <cellStyle name="Percent 2" xfId="9" xr:uid="{00000000-0005-0000-0000-00000B000000}"/>
    <cellStyle name="Percent 3" xfId="5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75" zoomScaleNormal="75" workbookViewId="0">
      <selection activeCell="A31" sqref="A31"/>
    </sheetView>
  </sheetViews>
  <sheetFormatPr defaultColWidth="10.7265625" defaultRowHeight="21" customHeight="1" x14ac:dyDescent="0.3"/>
  <cols>
    <col min="1" max="1" width="3.6328125" style="8" bestFit="1" customWidth="1"/>
    <col min="2" max="2" width="7.7265625" style="8" customWidth="1"/>
    <col min="3" max="3" width="9.36328125" style="8" customWidth="1"/>
    <col min="4" max="4" width="23.6328125" style="8" customWidth="1"/>
    <col min="5" max="5" width="3.6328125" style="8" bestFit="1" customWidth="1"/>
    <col min="6" max="6" width="26.7265625" style="8" customWidth="1"/>
    <col min="7" max="16384" width="10.7265625" style="8"/>
  </cols>
  <sheetData>
    <row r="1" spans="1:8" ht="21.9" customHeight="1" thickBot="1" x14ac:dyDescent="0.35">
      <c r="A1" s="260" t="s">
        <v>355</v>
      </c>
      <c r="B1" s="261"/>
      <c r="C1" s="261"/>
      <c r="D1" s="261"/>
      <c r="E1" s="261"/>
      <c r="F1" s="262"/>
    </row>
    <row r="2" spans="1:8" ht="21.9" customHeight="1" x14ac:dyDescent="0.3">
      <c r="A2" s="259" t="s">
        <v>338</v>
      </c>
      <c r="B2" s="259"/>
      <c r="C2" s="259"/>
      <c r="D2" s="259"/>
      <c r="E2" s="259"/>
      <c r="F2" s="259"/>
    </row>
    <row r="3" spans="1:8" s="11" customFormat="1" ht="21" customHeight="1" x14ac:dyDescent="0.35">
      <c r="A3" s="259" t="s">
        <v>84</v>
      </c>
      <c r="B3" s="259"/>
      <c r="C3" s="259"/>
      <c r="D3" s="259"/>
      <c r="E3" s="259"/>
      <c r="F3" s="259"/>
      <c r="H3" s="9"/>
    </row>
    <row r="4" spans="1:8" s="11" customFormat="1" ht="21" customHeight="1" x14ac:dyDescent="0.35">
      <c r="A4" s="258">
        <v>44033</v>
      </c>
      <c r="B4" s="258"/>
      <c r="C4" s="258"/>
      <c r="D4" s="258"/>
      <c r="E4" s="258"/>
      <c r="F4" s="258"/>
      <c r="G4" s="9"/>
      <c r="H4" s="9"/>
    </row>
    <row r="5" spans="1:8" s="11" customFormat="1" ht="21" customHeight="1" x14ac:dyDescent="0.35">
      <c r="A5" s="10">
        <v>1</v>
      </c>
      <c r="B5" s="9" t="s">
        <v>99</v>
      </c>
      <c r="C5" s="9"/>
      <c r="D5" s="9"/>
      <c r="E5" s="10">
        <v>27</v>
      </c>
      <c r="F5" s="125" t="s">
        <v>118</v>
      </c>
      <c r="G5" s="128"/>
      <c r="H5" s="8"/>
    </row>
    <row r="6" spans="1:8" s="11" customFormat="1" ht="21" customHeight="1" x14ac:dyDescent="0.35">
      <c r="A6" s="10">
        <v>2</v>
      </c>
      <c r="B6" s="121" t="s">
        <v>59</v>
      </c>
      <c r="C6" s="9"/>
      <c r="D6" s="9"/>
      <c r="E6" s="10">
        <v>28</v>
      </c>
      <c r="F6" s="125" t="s">
        <v>26</v>
      </c>
      <c r="G6" s="129"/>
      <c r="H6" s="9"/>
    </row>
    <row r="7" spans="1:8" s="11" customFormat="1" ht="21" customHeight="1" x14ac:dyDescent="0.35">
      <c r="A7" s="10">
        <v>3</v>
      </c>
      <c r="B7" s="122" t="s">
        <v>74</v>
      </c>
      <c r="C7" s="9"/>
      <c r="D7" s="9"/>
      <c r="E7" s="10">
        <v>29</v>
      </c>
      <c r="F7" s="122" t="s">
        <v>7</v>
      </c>
      <c r="G7" s="9"/>
      <c r="H7" s="9"/>
    </row>
    <row r="8" spans="1:8" s="11" customFormat="1" ht="21" customHeight="1" x14ac:dyDescent="0.35">
      <c r="A8" s="10">
        <v>4</v>
      </c>
      <c r="B8" s="122" t="s">
        <v>95</v>
      </c>
      <c r="C8" s="9"/>
      <c r="D8" s="9"/>
      <c r="E8" s="10">
        <v>30</v>
      </c>
      <c r="F8" s="123" t="s">
        <v>322</v>
      </c>
      <c r="H8" s="9"/>
    </row>
    <row r="9" spans="1:8" s="11" customFormat="1" ht="21" customHeight="1" x14ac:dyDescent="0.35">
      <c r="A9" s="10">
        <v>5</v>
      </c>
      <c r="B9" s="122" t="s">
        <v>73</v>
      </c>
      <c r="C9" s="9"/>
      <c r="D9" s="9"/>
      <c r="E9" s="10">
        <v>31</v>
      </c>
      <c r="F9" s="123" t="s">
        <v>127</v>
      </c>
      <c r="G9" s="9"/>
      <c r="H9" s="9"/>
    </row>
    <row r="10" spans="1:8" s="11" customFormat="1" ht="21" customHeight="1" x14ac:dyDescent="0.35">
      <c r="A10" s="10">
        <v>6</v>
      </c>
      <c r="B10" s="122" t="s">
        <v>105</v>
      </c>
      <c r="C10" s="9"/>
      <c r="D10" s="9"/>
      <c r="E10" s="10">
        <v>32</v>
      </c>
      <c r="F10" s="123" t="s">
        <v>128</v>
      </c>
      <c r="G10" s="9"/>
      <c r="H10" s="9"/>
    </row>
    <row r="11" spans="1:8" s="11" customFormat="1" ht="21" customHeight="1" x14ac:dyDescent="0.35">
      <c r="A11" s="10">
        <v>7</v>
      </c>
      <c r="B11" s="122" t="s">
        <v>86</v>
      </c>
      <c r="C11" s="9"/>
      <c r="D11" s="9"/>
      <c r="E11" s="10">
        <v>33</v>
      </c>
      <c r="F11" s="123" t="s">
        <v>173</v>
      </c>
      <c r="G11" s="9"/>
      <c r="H11" s="9"/>
    </row>
    <row r="12" spans="1:8" ht="21" customHeight="1" x14ac:dyDescent="0.35">
      <c r="A12" s="10">
        <v>8</v>
      </c>
      <c r="B12" s="122" t="s">
        <v>43</v>
      </c>
      <c r="C12" s="9"/>
      <c r="D12" s="9"/>
      <c r="E12" s="10">
        <v>34</v>
      </c>
      <c r="F12" s="122" t="s">
        <v>58</v>
      </c>
      <c r="G12" s="9"/>
      <c r="H12" s="7"/>
    </row>
    <row r="13" spans="1:8" ht="21" customHeight="1" x14ac:dyDescent="0.35">
      <c r="A13" s="10">
        <v>9</v>
      </c>
      <c r="B13" s="122" t="s">
        <v>31</v>
      </c>
      <c r="C13" s="9"/>
      <c r="D13" s="9"/>
      <c r="E13" s="10">
        <v>35</v>
      </c>
      <c r="F13" s="122" t="s">
        <v>92</v>
      </c>
      <c r="G13" s="9"/>
      <c r="H13" s="7"/>
    </row>
    <row r="14" spans="1:8" ht="21" customHeight="1" x14ac:dyDescent="0.35">
      <c r="A14" s="10">
        <v>10</v>
      </c>
      <c r="B14" s="122" t="s">
        <v>85</v>
      </c>
      <c r="C14" s="9"/>
      <c r="D14" s="9"/>
      <c r="E14" s="10">
        <v>36</v>
      </c>
      <c r="F14" s="122" t="s">
        <v>11</v>
      </c>
      <c r="G14" s="9"/>
      <c r="H14" s="7"/>
    </row>
    <row r="15" spans="1:8" ht="21" customHeight="1" x14ac:dyDescent="0.35">
      <c r="A15" s="10">
        <v>11</v>
      </c>
      <c r="B15" s="122" t="s">
        <v>234</v>
      </c>
      <c r="C15" s="9"/>
      <c r="D15" s="9"/>
      <c r="E15" s="10">
        <v>37</v>
      </c>
      <c r="F15" s="122" t="s">
        <v>93</v>
      </c>
      <c r="G15" s="9"/>
      <c r="H15" s="7"/>
    </row>
    <row r="16" spans="1:8" ht="21" customHeight="1" x14ac:dyDescent="0.35">
      <c r="A16" s="10">
        <v>12</v>
      </c>
      <c r="B16" s="218" t="s">
        <v>293</v>
      </c>
      <c r="D16" s="9"/>
      <c r="E16" s="10">
        <v>38</v>
      </c>
      <c r="F16" s="122" t="s">
        <v>56</v>
      </c>
      <c r="G16" s="9"/>
      <c r="H16" s="7"/>
    </row>
    <row r="17" spans="1:11" ht="21" customHeight="1" x14ac:dyDescent="0.35">
      <c r="A17" s="10">
        <v>13</v>
      </c>
      <c r="B17" s="122" t="s">
        <v>98</v>
      </c>
      <c r="C17" s="9"/>
      <c r="D17" s="9"/>
      <c r="E17" s="10">
        <v>39</v>
      </c>
      <c r="F17" s="122" t="s">
        <v>198</v>
      </c>
      <c r="G17" s="9"/>
      <c r="H17" s="7"/>
    </row>
    <row r="18" spans="1:11" ht="21" customHeight="1" x14ac:dyDescent="0.35">
      <c r="A18" s="10">
        <v>14</v>
      </c>
      <c r="B18" s="122" t="s">
        <v>205</v>
      </c>
      <c r="C18" s="9"/>
      <c r="D18" s="9"/>
      <c r="E18" s="10">
        <v>40</v>
      </c>
      <c r="F18" s="122" t="s">
        <v>147</v>
      </c>
      <c r="K18" s="9"/>
    </row>
    <row r="19" spans="1:11" ht="21" customHeight="1" x14ac:dyDescent="0.35">
      <c r="A19" s="10">
        <v>15</v>
      </c>
      <c r="B19" s="122" t="s">
        <v>94</v>
      </c>
      <c r="C19" s="9"/>
      <c r="D19" s="9"/>
      <c r="E19" s="10">
        <v>41</v>
      </c>
      <c r="F19" s="122" t="s">
        <v>159</v>
      </c>
      <c r="G19" s="9"/>
      <c r="H19" s="12"/>
    </row>
    <row r="20" spans="1:11" ht="21" customHeight="1" x14ac:dyDescent="0.35">
      <c r="A20" s="10">
        <v>16</v>
      </c>
      <c r="B20" s="122" t="s">
        <v>323</v>
      </c>
      <c r="C20" s="9"/>
      <c r="E20" s="10">
        <v>42</v>
      </c>
      <c r="F20" s="122" t="s">
        <v>259</v>
      </c>
      <c r="G20" s="9"/>
      <c r="H20" s="7"/>
    </row>
    <row r="21" spans="1:11" ht="21" customHeight="1" x14ac:dyDescent="0.35">
      <c r="A21" s="10">
        <v>17</v>
      </c>
      <c r="B21" s="122" t="s">
        <v>104</v>
      </c>
      <c r="C21" s="9"/>
      <c r="D21" s="9"/>
      <c r="E21" s="10">
        <v>43</v>
      </c>
      <c r="F21" s="122" t="s">
        <v>34</v>
      </c>
      <c r="G21" s="9"/>
    </row>
    <row r="22" spans="1:11" ht="21" customHeight="1" x14ac:dyDescent="0.35">
      <c r="A22" s="10">
        <v>18</v>
      </c>
      <c r="B22" s="122" t="s">
        <v>103</v>
      </c>
      <c r="C22" s="9"/>
      <c r="D22" s="9"/>
      <c r="E22" s="10">
        <v>44</v>
      </c>
      <c r="F22" s="122" t="s">
        <v>35</v>
      </c>
      <c r="G22" s="9"/>
      <c r="H22" s="12"/>
    </row>
    <row r="23" spans="1:11" ht="21" customHeight="1" x14ac:dyDescent="0.35">
      <c r="A23" s="10">
        <v>19</v>
      </c>
      <c r="B23" s="122" t="s">
        <v>54</v>
      </c>
      <c r="C23" s="9"/>
      <c r="D23" s="9"/>
      <c r="E23" s="10">
        <v>45</v>
      </c>
      <c r="F23" s="124" t="s">
        <v>119</v>
      </c>
      <c r="G23" s="12"/>
    </row>
    <row r="24" spans="1:11" ht="21" customHeight="1" x14ac:dyDescent="0.35">
      <c r="A24" s="10">
        <v>20</v>
      </c>
      <c r="B24" s="122" t="s">
        <v>55</v>
      </c>
      <c r="C24" s="9"/>
      <c r="D24" s="9"/>
      <c r="E24" s="10">
        <v>46</v>
      </c>
      <c r="F24" s="124" t="s">
        <v>153</v>
      </c>
      <c r="G24" s="12"/>
    </row>
    <row r="25" spans="1:11" ht="21" customHeight="1" x14ac:dyDescent="0.35">
      <c r="A25" s="10">
        <v>21</v>
      </c>
      <c r="B25" s="122" t="s">
        <v>9</v>
      </c>
      <c r="C25" s="9"/>
      <c r="D25" s="120"/>
      <c r="E25" s="10">
        <v>47</v>
      </c>
      <c r="F25" s="122" t="s">
        <v>36</v>
      </c>
    </row>
    <row r="26" spans="1:11" ht="21" customHeight="1" x14ac:dyDescent="0.35">
      <c r="A26" s="10">
        <v>22</v>
      </c>
      <c r="B26" s="123" t="s">
        <v>14</v>
      </c>
      <c r="C26" s="9"/>
      <c r="D26" s="9"/>
      <c r="E26" s="10">
        <v>48</v>
      </c>
      <c r="F26" s="122" t="s">
        <v>175</v>
      </c>
    </row>
    <row r="27" spans="1:11" ht="21" customHeight="1" x14ac:dyDescent="0.35">
      <c r="A27" s="10">
        <v>23</v>
      </c>
      <c r="B27" s="122" t="s">
        <v>32</v>
      </c>
      <c r="C27" s="11"/>
      <c r="D27" s="11"/>
      <c r="E27" s="10">
        <v>49</v>
      </c>
      <c r="F27" s="122" t="s">
        <v>12</v>
      </c>
    </row>
    <row r="28" spans="1:11" ht="21" customHeight="1" x14ac:dyDescent="0.35">
      <c r="A28" s="10">
        <v>24</v>
      </c>
      <c r="B28" s="122" t="s">
        <v>195</v>
      </c>
      <c r="C28" s="11"/>
      <c r="D28" s="128"/>
      <c r="E28" s="10">
        <v>50</v>
      </c>
      <c r="F28" s="125" t="s">
        <v>13</v>
      </c>
    </row>
    <row r="29" spans="1:11" ht="21" customHeight="1" x14ac:dyDescent="0.35">
      <c r="A29" s="10">
        <v>25</v>
      </c>
      <c r="B29" s="122" t="s">
        <v>96</v>
      </c>
      <c r="C29" s="128"/>
      <c r="D29" s="128"/>
      <c r="E29" s="10">
        <v>51</v>
      </c>
      <c r="F29" s="125" t="s">
        <v>345</v>
      </c>
    </row>
    <row r="30" spans="1:11" ht="21" customHeight="1" x14ac:dyDescent="0.35">
      <c r="A30" s="10">
        <v>26</v>
      </c>
      <c r="B30" s="125" t="s">
        <v>97</v>
      </c>
      <c r="E30" s="10">
        <v>52</v>
      </c>
      <c r="F30" s="152" t="s">
        <v>194</v>
      </c>
    </row>
    <row r="31" spans="1:11" ht="21" customHeight="1" x14ac:dyDescent="0.35">
      <c r="A31" s="7"/>
      <c r="B31" s="7"/>
      <c r="C31" s="7"/>
      <c r="D31" s="7"/>
      <c r="E31" s="10">
        <v>53</v>
      </c>
      <c r="F31" s="152" t="s">
        <v>132</v>
      </c>
    </row>
    <row r="33" spans="4:6" ht="21" customHeight="1" x14ac:dyDescent="0.3">
      <c r="D33" s="90"/>
      <c r="E33" s="90"/>
      <c r="F33" s="90"/>
    </row>
  </sheetData>
  <mergeCells count="4">
    <mergeCell ref="A4:F4"/>
    <mergeCell ref="A3:F3"/>
    <mergeCell ref="A2:F2"/>
    <mergeCell ref="A1:F1"/>
  </mergeCells>
  <phoneticPr fontId="4"/>
  <hyperlinks>
    <hyperlink ref="B6" location="'Countywide AV'!A1" display="Countywide Assessed Value" xr:uid="{00000000-0004-0000-0000-000000000000}"/>
    <hyperlink ref="B7" location="'Unincorporated AV'!A1" display="Unincorporated Assessed Value" xr:uid="{00000000-0004-0000-0000-000001000000}"/>
    <hyperlink ref="B8" location="'Countywide NC'!A1" display="Countywide New Construction" xr:uid="{00000000-0004-0000-0000-000002000000}"/>
    <hyperlink ref="B9" location="'Unincorporated NC'!A1" display="Unincorporated New Construction" xr:uid="{00000000-0004-0000-0000-000003000000}"/>
    <hyperlink ref="B10" location="'Sales and Use Taxbase'!A1" display="Sales and Use Taxbase" xr:uid="{00000000-0004-0000-0000-000004000000}"/>
    <hyperlink ref="B11" location="'Local Sales Tax'!A1" display="Local and Option Sales Tax" xr:uid="{00000000-0004-0000-0000-000005000000}"/>
    <hyperlink ref="B12" location="'Transit Sales Tax'!A1" display="Metro Transit Sales Tax" xr:uid="{00000000-0004-0000-0000-000006000000}"/>
    <hyperlink ref="B13" location="'Mental Health Sales Tax'!A1" display="Mental Health Sales Tax" xr:uid="{00000000-0004-0000-0000-000007000000}"/>
    <hyperlink ref="B14" location="'CJ Sales Tax'!A1" display="Criminal Justice Sales Tax" xr:uid="{00000000-0004-0000-0000-000008000000}"/>
    <hyperlink ref="B17" location="'Hotel Sales Tax'!A1" display="Hotel Sales Tax" xr:uid="{00000000-0004-0000-0000-000009000000}"/>
    <hyperlink ref="B19" location="'Rental Car Sales Tax'!A1" display="Rental Car Sales Tax" xr:uid="{00000000-0004-0000-0000-00000A000000}"/>
    <hyperlink ref="B21" location="REET!A1" display="Real Estate Excise Tax (REET 1)" xr:uid="{00000000-0004-0000-0000-00000B000000}"/>
    <hyperlink ref="B22" location="'Investment Pool Nom'!A1" display="Investment Pool Nominal Rate of Return" xr:uid="{00000000-0004-0000-0000-00000C000000}"/>
    <hyperlink ref="B23" location="'Investment Pool Real'!A1" display="Investment Pool Real Rate of Return" xr:uid="{00000000-0004-0000-0000-00000D000000}"/>
    <hyperlink ref="B24" location="'CPI-U'!A1" display="National CPI-U" xr:uid="{00000000-0004-0000-0000-00000E000000}"/>
    <hyperlink ref="B25" location="'CPI-W'!A1" display="National CPI-W" xr:uid="{00000000-0004-0000-0000-00000F000000}"/>
    <hyperlink ref="B26" location="'Seattle CPI-U'!A1" display="Seattle CPI-U" xr:uid="{00000000-0004-0000-0000-000010000000}"/>
    <hyperlink ref="B27" location="'Seattle CPI-W'!A1" display="Seattle CPI-W" xr:uid="{00000000-0004-0000-0000-000011000000}"/>
    <hyperlink ref="B28" location="'COLA(new)'!A1" display="COLA Comparison" xr:uid="{00000000-0004-0000-0000-000012000000}"/>
    <hyperlink ref="B29" location="'Pharmaceuticals PPI'!A1" display="Pharmaceuticals PPI" xr:uid="{00000000-0004-0000-0000-000013000000}"/>
    <hyperlink ref="B30" location="'Transportation CPI'!A1" display="Transportation CPI" xr:uid="{00000000-0004-0000-0000-000014000000}"/>
    <hyperlink ref="F5" location="'Retail Gas'!A1" display="Retail Gas Prices" xr:uid="{00000000-0004-0000-0000-000015000000}"/>
    <hyperlink ref="F6" location="'Diesel and Gas'!A1" display="Diesel &amp; Gas Wholesale" xr:uid="{00000000-0004-0000-0000-000016000000}"/>
    <hyperlink ref="F9" location="Gambling!A1" display="Gambling Tax" xr:uid="{00000000-0004-0000-0000-000017000000}"/>
    <hyperlink ref="F10" location="'E911'!A1" display="E-911 Tax" xr:uid="{00000000-0004-0000-0000-000018000000}"/>
    <hyperlink ref="F11" location="Delinquencies!A1" display="P&amp;I on Property Taxes" xr:uid="{00000000-0004-0000-0000-000019000000}"/>
    <hyperlink ref="F12" location="CX!A1" display="Current Expense" xr:uid="{00000000-0004-0000-0000-00001A000000}"/>
    <hyperlink ref="F13" location="'DD-MH'!A1" display="DD/MH" xr:uid="{00000000-0004-0000-0000-00001B000000}"/>
    <hyperlink ref="F14" location="Veterans!A1" display="Veteran's Aid" xr:uid="{00000000-0004-0000-0000-00001C000000}"/>
    <hyperlink ref="F15" location="AFIS!A1" display="AFIS" xr:uid="{00000000-0004-0000-0000-00001E000000}"/>
    <hyperlink ref="F16" location="Parks!A1" display="Parks" xr:uid="{00000000-0004-0000-0000-00001F000000}"/>
    <hyperlink ref="F17" location="VSHSL!Print_Area" display="VSHSL" xr:uid="{00000000-0004-0000-0000-000021000000}"/>
    <hyperlink ref="F18" location="PSERN!A1" display="PSERN" xr:uid="{00000000-0004-0000-0000-000022000000}"/>
    <hyperlink ref="F19" location="BSFK!A1" display="BSFK" xr:uid="{00000000-0004-0000-0000-000023000000}"/>
    <hyperlink ref="F21" location="EMS!A1" display="EMS" xr:uid="{00000000-0004-0000-0000-000024000000}"/>
    <hyperlink ref="F22" location="CF!A1" display="Conservation Futures" xr:uid="{00000000-0004-0000-0000-000025000000}"/>
    <hyperlink ref="F23" location="Roads!A1" display="UAL/Roads" xr:uid="{00000000-0004-0000-0000-000026000000}"/>
    <hyperlink ref="F24" location="Roads2!A1" display="Roads addendum" xr:uid="{00000000-0004-0000-0000-000027000000}"/>
    <hyperlink ref="F25" location="Flood!A1" display="Flood" xr:uid="{00000000-0004-0000-0000-000028000000}"/>
    <hyperlink ref="F26" location="'Marine(Base)'!A1" display="Marine (Base)" xr:uid="{00000000-0004-0000-0000-000029000000}"/>
    <hyperlink ref="F27" location="Transit!A1" display="Transit" xr:uid="{00000000-0004-0000-0000-00002A000000}"/>
    <hyperlink ref="F28" location="UTGO!A1" display="UTGO" xr:uid="{00000000-0004-0000-0000-00002B000000}"/>
    <hyperlink ref="F7" location="Docs!A1" display="Recorded Documents" xr:uid="{00000000-0004-0000-0000-00002C000000}"/>
    <hyperlink ref="F31" location="Appendix!A1" display="Appendix" xr:uid="{00000000-0004-0000-0000-00002D000000}"/>
    <hyperlink ref="F30" location="'KC I+P Index'!Print_Area" display="KC I+P Index" xr:uid="{00000000-0004-0000-0000-00002E000000}"/>
    <hyperlink ref="B18" location="'Hotel Sales Tax'!A1" display="Hotel Sales Tax" xr:uid="{D3B9421C-4F39-47BB-9696-FA089357E5C4}"/>
    <hyperlink ref="B15" location="'Health Thru Housing Sales Tax'!A1" display="Health Through Housing Sales Tax" xr:uid="{EF038C11-8F8A-4590-8348-7E161A621851}"/>
    <hyperlink ref="F20" location="CCC!Print_Area" display="Crisis Care Centers" xr:uid="{4C8B8304-E1C4-472B-93D2-C482D8A9EB5A}"/>
    <hyperlink ref="B16" location="'Cultural Access Prog. Sales Tax'!Print_Area" display="Cultural Access Program Sales Tax" xr:uid="{4465788E-A55A-4B98-93A3-90853CCA42BE}"/>
    <hyperlink ref="B20" location="'Cannabis Excise Tax'!A1" display="Cannabis Excise Tax" xr:uid="{EF3F2611-4048-4018-822C-BEAD05337B72}"/>
    <hyperlink ref="F8" location="'Document Rev Detail'!A1" display="Document Revenue Detail" xr:uid="{C559DDB7-03A6-4D63-94BC-34A255CA0931}"/>
    <hyperlink ref="F29" location="'1CentLevy'!Print_Area" display="One Cent Levy" xr:uid="{0DABA992-B950-44B9-893F-3849DA7D41DD}"/>
  </hyperlinks>
  <pageMargins left="0.75" right="0.75" top="1" bottom="1" header="0.5" footer="0.5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Headings!E10</f>
        <v>July 2024 Criminal Justice Sales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37">
        <v>12564407.029012896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13243627.939012896</v>
      </c>
      <c r="C6" s="43">
        <v>5.4059129764865821E-2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13671507.870000001</v>
      </c>
      <c r="C7" s="43">
        <v>3.2308362403224988E-2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14808959.630000001</v>
      </c>
      <c r="C8" s="43">
        <v>8.3198705718186439E-2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15478453.23</v>
      </c>
      <c r="C9" s="43">
        <v>4.5208685601636711E-2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14206604.679898031</v>
      </c>
      <c r="C10" s="43">
        <v>-8.2168969418526916E-2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16633928.9</v>
      </c>
      <c r="C11" s="43">
        <v>0.1708588557782964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18246486.839999996</v>
      </c>
      <c r="C12" s="43">
        <v>9.6943900006690287E-2</v>
      </c>
      <c r="D12" s="44">
        <v>3.3717477772874371E-3</v>
      </c>
      <c r="E12" s="45">
        <v>61315.809999994934</v>
      </c>
    </row>
    <row r="13" spans="1:5" s="51" customFormat="1" ht="18" customHeight="1" thickBot="1" x14ac:dyDescent="0.4">
      <c r="A13" s="46">
        <v>2023</v>
      </c>
      <c r="B13" s="47">
        <v>18513041.404928911</v>
      </c>
      <c r="C13" s="48">
        <v>1.4608541757450633E-2</v>
      </c>
      <c r="D13" s="53">
        <v>-3.9955775998912202E-7</v>
      </c>
      <c r="E13" s="75">
        <v>-7.3970323093235493</v>
      </c>
    </row>
    <row r="14" spans="1:5" s="51" customFormat="1" ht="18" customHeight="1" thickTop="1" x14ac:dyDescent="0.35">
      <c r="A14" s="41">
        <v>2024</v>
      </c>
      <c r="B14" s="42">
        <v>18472852.022165593</v>
      </c>
      <c r="C14" s="43">
        <v>-2.1708687343301447E-3</v>
      </c>
      <c r="D14" s="44">
        <v>-3.3324928935429377E-2</v>
      </c>
      <c r="E14" s="45">
        <v>-636828.75383909792</v>
      </c>
    </row>
    <row r="15" spans="1:5" s="51" customFormat="1" ht="18" customHeight="1" x14ac:dyDescent="0.35">
      <c r="A15" s="41">
        <v>2025</v>
      </c>
      <c r="B15" s="42">
        <v>19109571.149139486</v>
      </c>
      <c r="C15" s="43">
        <v>3.4467830208886774E-2</v>
      </c>
      <c r="D15" s="44">
        <v>-4.0689259151774015E-2</v>
      </c>
      <c r="E15" s="45">
        <v>-810534.33434830979</v>
      </c>
    </row>
    <row r="16" spans="1:5" s="51" customFormat="1" ht="18" customHeight="1" x14ac:dyDescent="0.35">
      <c r="A16" s="41">
        <v>2026</v>
      </c>
      <c r="B16" s="42">
        <v>19959905.493132304</v>
      </c>
      <c r="C16" s="43">
        <v>4.4497824538103803E-2</v>
      </c>
      <c r="D16" s="44">
        <v>-5.1320678211571491E-2</v>
      </c>
      <c r="E16" s="45">
        <v>-1079770.4381448179</v>
      </c>
    </row>
    <row r="17" spans="1:10" s="51" customFormat="1" ht="18" customHeight="1" x14ac:dyDescent="0.35">
      <c r="A17" s="41">
        <v>2027</v>
      </c>
      <c r="B17" s="42">
        <v>20852962.561856303</v>
      </c>
      <c r="C17" s="43">
        <v>4.4742549960032463E-2</v>
      </c>
      <c r="D17" s="44">
        <v>-5.3801184236652699E-2</v>
      </c>
      <c r="E17" s="45">
        <v>-1185706.4942163825</v>
      </c>
    </row>
    <row r="18" spans="1:10" s="51" customFormat="1" ht="18" customHeight="1" x14ac:dyDescent="0.35">
      <c r="A18" s="41">
        <v>2028</v>
      </c>
      <c r="B18" s="42">
        <v>21674980.937384717</v>
      </c>
      <c r="C18" s="43">
        <v>3.9419740628702238E-2</v>
      </c>
      <c r="D18" s="44">
        <v>-5.7589598951138687E-2</v>
      </c>
      <c r="E18" s="45">
        <v>-1324532.7705088034</v>
      </c>
    </row>
    <row r="19" spans="1:10" s="51" customFormat="1" ht="18" customHeight="1" x14ac:dyDescent="0.35">
      <c r="A19" s="41">
        <v>2029</v>
      </c>
      <c r="B19" s="42">
        <v>20829654.727780301</v>
      </c>
      <c r="C19" s="43">
        <v>-3.9000090106026786E-2</v>
      </c>
      <c r="D19" s="44">
        <v>-6.3083484024543113E-2</v>
      </c>
      <c r="E19" s="45">
        <v>-1402480.5506695732</v>
      </c>
      <c r="J19" s="28"/>
    </row>
    <row r="20" spans="1:10" s="51" customFormat="1" ht="18" customHeight="1" x14ac:dyDescent="0.35">
      <c r="A20" s="41">
        <v>2030</v>
      </c>
      <c r="B20" s="42">
        <v>19316390.704111874</v>
      </c>
      <c r="C20" s="43">
        <v>-7.2649501081273438E-2</v>
      </c>
      <c r="D20" s="44">
        <v>-6.4784308422664583E-2</v>
      </c>
      <c r="E20" s="45">
        <v>-1338085.9883534089</v>
      </c>
    </row>
    <row r="21" spans="1:10" s="51" customFormat="1" ht="18" customHeight="1" x14ac:dyDescent="0.35">
      <c r="A21" s="41">
        <v>2031</v>
      </c>
      <c r="B21" s="42">
        <v>20000215.895551566</v>
      </c>
      <c r="C21" s="43">
        <v>3.5401292193480316E-2</v>
      </c>
      <c r="D21" s="44">
        <v>-6.9760643796137556E-2</v>
      </c>
      <c r="E21" s="45">
        <v>-1499859.0713567436</v>
      </c>
    </row>
    <row r="22" spans="1:10" s="51" customFormat="1" ht="18" customHeight="1" x14ac:dyDescent="0.35">
      <c r="A22" s="41">
        <v>2032</v>
      </c>
      <c r="B22" s="42">
        <v>20876264.545122866</v>
      </c>
      <c r="C22" s="43">
        <v>4.3801959646153188E-2</v>
      </c>
      <c r="D22" s="44">
        <v>-6.9269092065552651E-2</v>
      </c>
      <c r="E22" s="45">
        <v>-1553703.5231484957</v>
      </c>
    </row>
    <row r="23" spans="1:10" s="51" customFormat="1" ht="18" customHeight="1" x14ac:dyDescent="0.35">
      <c r="A23" s="41">
        <v>2033</v>
      </c>
      <c r="B23" s="42">
        <v>21535057.004216265</v>
      </c>
      <c r="C23" s="43">
        <v>3.1557008566808431E-2</v>
      </c>
      <c r="D23" s="44">
        <v>-8.1170008840467434E-2</v>
      </c>
      <c r="E23" s="45">
        <v>-1902420.2346794158</v>
      </c>
    </row>
    <row r="24" spans="1:10" ht="18" customHeight="1" x14ac:dyDescent="0.35">
      <c r="A24" s="24" t="s">
        <v>4</v>
      </c>
      <c r="B24" s="3"/>
      <c r="C24" s="3"/>
    </row>
    <row r="25" spans="1:10" s="28" customFormat="1" ht="21.75" customHeight="1" x14ac:dyDescent="0.35">
      <c r="A25" s="52" t="s">
        <v>138</v>
      </c>
      <c r="B25" s="29"/>
      <c r="C25" s="29"/>
    </row>
    <row r="26" spans="1:10" ht="21.75" customHeight="1" x14ac:dyDescent="0.35">
      <c r="A26" s="70" t="s">
        <v>144</v>
      </c>
      <c r="B26" s="3"/>
      <c r="C26" s="3"/>
    </row>
    <row r="27" spans="1:10" ht="21.75" customHeight="1" x14ac:dyDescent="0.35">
      <c r="A27" s="110" t="s">
        <v>200</v>
      </c>
      <c r="B27" s="3"/>
      <c r="C27" s="3"/>
    </row>
    <row r="28" spans="1:10" ht="21.75" customHeight="1" x14ac:dyDescent="0.35">
      <c r="A28" s="209"/>
    </row>
    <row r="29" spans="1:10" ht="21.75" customHeight="1" x14ac:dyDescent="0.35">
      <c r="A29" s="70"/>
    </row>
    <row r="30" spans="1:10" ht="21.75" customHeight="1" x14ac:dyDescent="0.35">
      <c r="A30" s="263" t="str">
        <f>Headings!F10</f>
        <v>Page 10</v>
      </c>
      <c r="B30" s="266"/>
      <c r="C30" s="266"/>
      <c r="D30" s="266"/>
      <c r="E30" s="265"/>
    </row>
    <row r="32" spans="1:10" ht="21.75" customHeight="1" x14ac:dyDescent="0.35">
      <c r="A32" s="110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1E25-571F-41DD-B575-7BE923B25736}">
  <sheetPr>
    <pageSetUpPr fitToPage="1"/>
  </sheetPr>
  <dimension ref="A1:F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73" customWidth="1"/>
    <col min="2" max="2" width="20.7265625" style="173" customWidth="1"/>
    <col min="3" max="3" width="10.7265625" style="173" customWidth="1"/>
    <col min="4" max="5" width="17.7265625" style="156" customWidth="1"/>
    <col min="6" max="16384" width="10.7265625" style="156"/>
  </cols>
  <sheetData>
    <row r="1" spans="1:6" ht="23.4" x14ac:dyDescent="0.35">
      <c r="A1" s="264" t="str">
        <f>+Headings!E11</f>
        <v>July 2024 Health Through Housing Sales Tax Forecast</v>
      </c>
      <c r="B1" s="265"/>
      <c r="C1" s="265"/>
      <c r="D1" s="265"/>
      <c r="E1" s="265"/>
    </row>
    <row r="2" spans="1:6" ht="21.75" customHeight="1" x14ac:dyDescent="0.35">
      <c r="A2" s="264" t="s">
        <v>84</v>
      </c>
      <c r="B2" s="265"/>
      <c r="C2" s="265"/>
      <c r="D2" s="265"/>
      <c r="E2" s="265"/>
    </row>
    <row r="4" spans="1:6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6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6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6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6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6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6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6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6" s="51" customFormat="1" ht="18" customHeight="1" x14ac:dyDescent="0.35">
      <c r="A12" s="41">
        <v>2021</v>
      </c>
      <c r="B12" s="42">
        <v>61167274.009999998</v>
      </c>
      <c r="C12" s="84" t="s">
        <v>78</v>
      </c>
      <c r="D12" s="44">
        <v>0</v>
      </c>
      <c r="E12" s="74">
        <v>0</v>
      </c>
    </row>
    <row r="13" spans="1:6" s="51" customFormat="1" ht="18" customHeight="1" x14ac:dyDescent="0.35">
      <c r="A13" s="41">
        <v>2022</v>
      </c>
      <c r="B13" s="42">
        <v>67978676.029999986</v>
      </c>
      <c r="C13" s="54">
        <v>0.11135696547285101</v>
      </c>
      <c r="D13" s="44">
        <v>0</v>
      </c>
      <c r="E13" s="74">
        <v>0</v>
      </c>
      <c r="F13" s="119"/>
    </row>
    <row r="14" spans="1:6" s="51" customFormat="1" ht="18" customHeight="1" thickBot="1" x14ac:dyDescent="0.4">
      <c r="A14" s="46">
        <v>2023</v>
      </c>
      <c r="B14" s="47">
        <v>70360720.219999999</v>
      </c>
      <c r="C14" s="55">
        <v>3.5041050063240098E-2</v>
      </c>
      <c r="D14" s="53">
        <v>3.900797487894625E-4</v>
      </c>
      <c r="E14" s="175">
        <v>27435.590000003576</v>
      </c>
    </row>
    <row r="15" spans="1:6" s="51" customFormat="1" ht="18" customHeight="1" thickTop="1" x14ac:dyDescent="0.35">
      <c r="A15" s="41">
        <v>2024</v>
      </c>
      <c r="B15" s="42">
        <v>69477982.834671959</v>
      </c>
      <c r="C15" s="54">
        <v>-1.2545883307731098E-2</v>
      </c>
      <c r="D15" s="44">
        <v>-3.330196675053676E-2</v>
      </c>
      <c r="E15" s="74">
        <v>-2393460.4133590162</v>
      </c>
    </row>
    <row r="16" spans="1:6" ht="18" customHeight="1" x14ac:dyDescent="0.35">
      <c r="A16" s="41">
        <v>2025</v>
      </c>
      <c r="B16" s="42">
        <v>71942852.734844327</v>
      </c>
      <c r="C16" s="54">
        <v>3.5476992848766375E-2</v>
      </c>
      <c r="D16" s="44">
        <v>-4.0662389382170705E-2</v>
      </c>
      <c r="E16" s="74">
        <v>-3049362.6631446481</v>
      </c>
    </row>
    <row r="17" spans="1:5" ht="18" customHeight="1" x14ac:dyDescent="0.35">
      <c r="A17" s="41">
        <v>2026</v>
      </c>
      <c r="B17" s="42">
        <v>75141949.540343791</v>
      </c>
      <c r="C17" s="54">
        <v>4.4467194222756135E-2</v>
      </c>
      <c r="D17" s="44">
        <v>-5.1288590082502528E-2</v>
      </c>
      <c r="E17" s="74">
        <v>-4062272.8974134773</v>
      </c>
    </row>
    <row r="18" spans="1:5" ht="18" customHeight="1" x14ac:dyDescent="0.35">
      <c r="A18" s="41">
        <v>2027</v>
      </c>
      <c r="B18" s="42">
        <v>78501776.220127776</v>
      </c>
      <c r="C18" s="54">
        <v>4.4713062415024041E-2</v>
      </c>
      <c r="D18" s="44">
        <v>-5.3769069095455757E-2</v>
      </c>
      <c r="E18" s="74">
        <v>-4460821.6576275378</v>
      </c>
    </row>
    <row r="19" spans="1:5" ht="18" customHeight="1" x14ac:dyDescent="0.35">
      <c r="A19" s="41">
        <v>2028</v>
      </c>
      <c r="B19" s="42">
        <v>81594343.723478049</v>
      </c>
      <c r="C19" s="54">
        <v>3.9394872985782703E-2</v>
      </c>
      <c r="D19" s="44">
        <v>-5.7556657737558248E-2</v>
      </c>
      <c r="E19" s="74">
        <v>-4983108.8028474152</v>
      </c>
    </row>
    <row r="20" spans="1:5" ht="18" customHeight="1" x14ac:dyDescent="0.35">
      <c r="A20" s="41">
        <v>2029</v>
      </c>
      <c r="B20" s="42">
        <v>84805141.294944167</v>
      </c>
      <c r="C20" s="54">
        <v>3.9350737133782898E-2</v>
      </c>
      <c r="D20" s="44">
        <v>-6.3048968798184002E-2</v>
      </c>
      <c r="E20" s="74">
        <v>-5706676.7945942134</v>
      </c>
    </row>
    <row r="21" spans="1:5" ht="18" customHeight="1" x14ac:dyDescent="0.35">
      <c r="A21" s="41">
        <v>2030</v>
      </c>
      <c r="B21" s="42">
        <v>88827351.439943925</v>
      </c>
      <c r="C21" s="54">
        <v>4.7428847869150914E-2</v>
      </c>
      <c r="D21" s="44">
        <v>-6.4750529100631837E-2</v>
      </c>
      <c r="E21" s="74">
        <v>-6149822.2488307655</v>
      </c>
    </row>
    <row r="22" spans="1:5" ht="18" customHeight="1" x14ac:dyDescent="0.35">
      <c r="A22" s="41">
        <v>2031</v>
      </c>
      <c r="B22" s="42">
        <v>91970201.311499462</v>
      </c>
      <c r="C22" s="54">
        <v>3.5381555575034973E-2</v>
      </c>
      <c r="D22" s="44">
        <v>-6.9725699627724791E-2</v>
      </c>
      <c r="E22" s="74">
        <v>-6893328.8050425351</v>
      </c>
    </row>
    <row r="23" spans="1:5" ht="18" customHeight="1" x14ac:dyDescent="0.35">
      <c r="A23" s="41">
        <v>2032</v>
      </c>
      <c r="B23" s="42">
        <v>95996507.186521336</v>
      </c>
      <c r="C23" s="54">
        <v>4.377837405601559E-2</v>
      </c>
      <c r="D23" s="44">
        <v>-6.9235831926314106E-2</v>
      </c>
      <c r="E23" s="74">
        <v>-7140797.0623048544</v>
      </c>
    </row>
    <row r="24" spans="1:5" ht="18" customHeight="1" x14ac:dyDescent="0.35">
      <c r="A24" s="41">
        <v>2033</v>
      </c>
      <c r="B24" s="42">
        <v>99024307.012211189</v>
      </c>
      <c r="C24" s="54">
        <v>3.1540729078890717E-2</v>
      </c>
      <c r="D24" s="44">
        <v>-8.113270900490277E-2</v>
      </c>
      <c r="E24" s="74">
        <v>-8743493.6078018993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236</v>
      </c>
      <c r="B26" s="3"/>
      <c r="C26" s="3"/>
    </row>
    <row r="27" spans="1:5" ht="21.75" customHeight="1" x14ac:dyDescent="0.35">
      <c r="A27" s="29" t="s">
        <v>235</v>
      </c>
      <c r="B27" s="3"/>
      <c r="C27" s="3"/>
    </row>
    <row r="28" spans="1:5" ht="21.75" customHeight="1" x14ac:dyDescent="0.35">
      <c r="A28" s="209"/>
      <c r="B28" s="156"/>
      <c r="C28" s="156"/>
    </row>
    <row r="29" spans="1:5" ht="21.75" customHeight="1" x14ac:dyDescent="0.35">
      <c r="A29" s="3"/>
      <c r="B29" s="156"/>
      <c r="C29" s="156"/>
    </row>
    <row r="30" spans="1:5" ht="21.75" customHeight="1" x14ac:dyDescent="0.35">
      <c r="A30" s="263" t="str">
        <f>+Headings!F11</f>
        <v>Page 11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C90-4F0D-4B12-A821-9B54358471D2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06" customWidth="1"/>
    <col min="2" max="2" width="20.7265625" style="206" customWidth="1"/>
    <col min="3" max="3" width="10.7265625" style="206" customWidth="1"/>
    <col min="4" max="5" width="17.7265625" style="156" customWidth="1"/>
    <col min="6" max="16384" width="10.7265625" style="156"/>
  </cols>
  <sheetData>
    <row r="1" spans="1:8" ht="23.4" x14ac:dyDescent="0.35">
      <c r="A1" s="264" t="str">
        <f>+Headings!E12</f>
        <v>July 2024 Cultural Access Program Sales Tax Forecast</v>
      </c>
      <c r="B1" s="265"/>
      <c r="C1" s="265"/>
      <c r="D1" s="265"/>
      <c r="E1" s="265"/>
    </row>
    <row r="2" spans="1:8" ht="21.75" customHeight="1" x14ac:dyDescent="0.35">
      <c r="A2" s="264" t="s">
        <v>84</v>
      </c>
      <c r="B2" s="265"/>
      <c r="C2" s="265"/>
      <c r="D2" s="265"/>
      <c r="E2" s="265"/>
    </row>
    <row r="4" spans="1:8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8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8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8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8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8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8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8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8" s="51" customFormat="1" ht="18" customHeight="1" x14ac:dyDescent="0.35">
      <c r="A12" s="41">
        <v>2021</v>
      </c>
      <c r="B12" s="83" t="s">
        <v>78</v>
      </c>
      <c r="C12" s="84" t="s">
        <v>78</v>
      </c>
      <c r="D12" s="73" t="s">
        <v>78</v>
      </c>
      <c r="E12" s="74" t="s">
        <v>78</v>
      </c>
    </row>
    <row r="13" spans="1:8" s="51" customFormat="1" ht="18" customHeight="1" x14ac:dyDescent="0.35">
      <c r="A13" s="41">
        <v>2022</v>
      </c>
      <c r="B13" s="83" t="s">
        <v>78</v>
      </c>
      <c r="C13" s="84" t="s">
        <v>78</v>
      </c>
      <c r="D13" s="73" t="s">
        <v>78</v>
      </c>
      <c r="E13" s="74" t="s">
        <v>78</v>
      </c>
    </row>
    <row r="14" spans="1:8" s="51" customFormat="1" ht="18" customHeight="1" thickBot="1" x14ac:dyDescent="0.4">
      <c r="A14" s="64">
        <v>2023</v>
      </c>
      <c r="B14" s="83" t="s">
        <v>78</v>
      </c>
      <c r="C14" s="84" t="s">
        <v>78</v>
      </c>
      <c r="D14" s="73" t="s">
        <v>78</v>
      </c>
      <c r="E14" s="74" t="s">
        <v>78</v>
      </c>
    </row>
    <row r="15" spans="1:8" s="51" customFormat="1" ht="18" customHeight="1" thickTop="1" x14ac:dyDescent="0.35">
      <c r="A15" s="186">
        <v>2024</v>
      </c>
      <c r="B15" s="187">
        <v>70450484.497620031</v>
      </c>
      <c r="C15" s="185" t="s">
        <v>78</v>
      </c>
      <c r="D15" s="185">
        <v>-3.3324928935429821E-2</v>
      </c>
      <c r="E15" s="208">
        <v>-2428693.4251488149</v>
      </c>
    </row>
    <row r="16" spans="1:8" ht="18" customHeight="1" x14ac:dyDescent="0.35">
      <c r="A16" s="41">
        <v>2025</v>
      </c>
      <c r="B16" s="42">
        <v>95893105.046602383</v>
      </c>
      <c r="C16" s="54">
        <v>0.36114188185379836</v>
      </c>
      <c r="D16" s="84">
        <v>-4.0689259151774126E-2</v>
      </c>
      <c r="E16" s="74">
        <v>-4067315.4546977133</v>
      </c>
      <c r="H16" s="51"/>
    </row>
    <row r="17" spans="1:10" ht="18" customHeight="1" x14ac:dyDescent="0.35">
      <c r="A17" s="41">
        <v>2026</v>
      </c>
      <c r="B17" s="42">
        <v>100160139.60938004</v>
      </c>
      <c r="C17" s="54">
        <v>4.4497824538103581E-2</v>
      </c>
      <c r="D17" s="84">
        <v>-5.1320678211571602E-2</v>
      </c>
      <c r="E17" s="74">
        <v>-5418360.2155770957</v>
      </c>
      <c r="H17" s="51"/>
    </row>
    <row r="18" spans="1:10" ht="18" customHeight="1" x14ac:dyDescent="0.35">
      <c r="A18" s="41">
        <v>2027</v>
      </c>
      <c r="B18" s="42">
        <v>104641559.65985656</v>
      </c>
      <c r="C18" s="54">
        <v>4.4742549960032463E-2</v>
      </c>
      <c r="D18" s="84">
        <v>-5.3801184236652699E-2</v>
      </c>
      <c r="E18" s="74">
        <v>-5949954.424249351</v>
      </c>
    </row>
    <row r="19" spans="1:10" ht="18" customHeight="1" x14ac:dyDescent="0.35">
      <c r="A19" s="41">
        <v>2028</v>
      </c>
      <c r="B19" s="42">
        <v>108766502.80063099</v>
      </c>
      <c r="C19" s="54">
        <v>3.941974062870246E-2</v>
      </c>
      <c r="D19" s="84">
        <v>-5.7589598951138576E-2</v>
      </c>
      <c r="E19" s="74">
        <v>-6646593.9559186399</v>
      </c>
    </row>
    <row r="20" spans="1:10" ht="18" customHeight="1" x14ac:dyDescent="0.35">
      <c r="A20" s="41">
        <v>2029</v>
      </c>
      <c r="B20" s="42">
        <v>113049144.13489012</v>
      </c>
      <c r="C20" s="54">
        <v>3.9374634873654335E-2</v>
      </c>
      <c r="D20" s="84">
        <v>-6.3083484024543002E-2</v>
      </c>
      <c r="E20" s="74">
        <v>-7611706.8665362448</v>
      </c>
    </row>
    <row r="21" spans="1:10" ht="18" customHeight="1" x14ac:dyDescent="0.35">
      <c r="A21" s="41">
        <v>2030</v>
      </c>
      <c r="B21" s="42">
        <v>118414067.65891869</v>
      </c>
      <c r="C21" s="54">
        <v>4.7456560286976979E-2</v>
      </c>
      <c r="D21" s="84">
        <v>-6.4784308422665027E-2</v>
      </c>
      <c r="E21" s="74">
        <v>-8202785.2503834367</v>
      </c>
    </row>
    <row r="22" spans="1:10" ht="18" customHeight="1" x14ac:dyDescent="0.35">
      <c r="A22" s="41">
        <v>2031</v>
      </c>
      <c r="B22" s="42">
        <v>29425458.880303353</v>
      </c>
      <c r="C22" s="54">
        <v>-0.75150368987356475</v>
      </c>
      <c r="D22" s="84">
        <v>-6.9760643796137667E-2</v>
      </c>
      <c r="E22" s="74">
        <v>-2206678.2509219907</v>
      </c>
    </row>
    <row r="23" spans="1:10" ht="18" customHeight="1" x14ac:dyDescent="0.35">
      <c r="A23" s="41">
        <v>2032</v>
      </c>
      <c r="B23" s="83" t="s">
        <v>78</v>
      </c>
      <c r="C23" s="84" t="s">
        <v>78</v>
      </c>
      <c r="D23" s="84" t="s">
        <v>78</v>
      </c>
      <c r="E23" s="73" t="s">
        <v>78</v>
      </c>
    </row>
    <row r="24" spans="1:10" ht="18" customHeight="1" x14ac:dyDescent="0.35">
      <c r="A24" s="41">
        <v>2033</v>
      </c>
      <c r="B24" s="83" t="s">
        <v>78</v>
      </c>
      <c r="C24" s="84" t="s">
        <v>78</v>
      </c>
      <c r="D24" s="84" t="s">
        <v>78</v>
      </c>
      <c r="E24" s="73" t="s">
        <v>78</v>
      </c>
    </row>
    <row r="25" spans="1:10" ht="21.75" customHeight="1" x14ac:dyDescent="0.35">
      <c r="A25" s="24" t="s">
        <v>4</v>
      </c>
      <c r="B25" s="3" t="s">
        <v>78</v>
      </c>
      <c r="C25" s="3"/>
    </row>
    <row r="26" spans="1:10" ht="21.75" customHeight="1" x14ac:dyDescent="0.35">
      <c r="A26" s="29" t="s">
        <v>295</v>
      </c>
      <c r="B26" s="3"/>
      <c r="C26" s="3"/>
    </row>
    <row r="27" spans="1:10" ht="21.75" customHeight="1" x14ac:dyDescent="0.35">
      <c r="A27" s="29" t="s">
        <v>296</v>
      </c>
      <c r="B27" s="3"/>
      <c r="C27" s="3"/>
    </row>
    <row r="28" spans="1:10" ht="21.75" customHeight="1" x14ac:dyDescent="0.35">
      <c r="A28" s="29" t="s">
        <v>298</v>
      </c>
      <c r="B28" s="156"/>
      <c r="C28" s="156"/>
    </row>
    <row r="29" spans="1:10" ht="21.75" customHeight="1" x14ac:dyDescent="0.35">
      <c r="A29" s="29" t="s">
        <v>297</v>
      </c>
      <c r="B29" s="156"/>
      <c r="C29" s="156"/>
      <c r="J29"/>
    </row>
    <row r="30" spans="1:10" ht="21.75" customHeight="1" x14ac:dyDescent="0.35">
      <c r="A30" s="263" t="str">
        <f>+Headings!F12</f>
        <v>Page 12</v>
      </c>
      <c r="B30" s="266"/>
      <c r="C30" s="266"/>
      <c r="D30" s="266"/>
      <c r="E30" s="265"/>
    </row>
    <row r="33" spans="1:10" s="206" customFormat="1" ht="21.75" customHeight="1" x14ac:dyDescent="0.35">
      <c r="B33" s="6"/>
      <c r="D33" s="156"/>
      <c r="E33" s="156"/>
      <c r="J33" s="217"/>
    </row>
    <row r="34" spans="1:10" s="206" customFormat="1" ht="21.75" customHeight="1" x14ac:dyDescent="0.35">
      <c r="B34" s="6"/>
      <c r="D34" s="156"/>
      <c r="E34" s="156"/>
    </row>
    <row r="35" spans="1:10" s="206" customFormat="1" ht="21.75" customHeight="1" x14ac:dyDescent="0.35">
      <c r="A35" s="5"/>
      <c r="B35" s="6"/>
      <c r="D35" s="156"/>
      <c r="E35" s="156"/>
    </row>
    <row r="36" spans="1:10" s="206" customFormat="1" ht="21.75" customHeight="1" x14ac:dyDescent="0.35">
      <c r="A36" s="5"/>
      <c r="B36" s="5"/>
      <c r="D36" s="156"/>
      <c r="E36" s="156"/>
    </row>
    <row r="37" spans="1:10" s="206" customFormat="1" ht="21.75" customHeight="1" x14ac:dyDescent="0.35">
      <c r="A37" s="5"/>
      <c r="B37" s="5"/>
      <c r="D37" s="156"/>
      <c r="E37" s="156"/>
    </row>
    <row r="38" spans="1:10" s="206" customFormat="1" ht="21.75" customHeight="1" x14ac:dyDescent="0.35">
      <c r="A38" s="5"/>
      <c r="B38" s="5"/>
      <c r="D38" s="156"/>
      <c r="E38" s="156"/>
    </row>
    <row r="39" spans="1:10" s="206" customFormat="1" ht="21.75" customHeight="1" x14ac:dyDescent="0.35">
      <c r="A39" s="5"/>
      <c r="B39" s="5"/>
      <c r="D39" s="156"/>
      <c r="E39" s="156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6" style="18" bestFit="1" customWidth="1"/>
    <col min="10" max="16384" width="10.7265625" style="18"/>
  </cols>
  <sheetData>
    <row r="1" spans="1:9" ht="23.4" x14ac:dyDescent="0.35">
      <c r="A1" s="264" t="str">
        <f>Headings!E13</f>
        <v>July 2024 Hotel Sales Tax Forecast</v>
      </c>
      <c r="B1" s="265"/>
      <c r="C1" s="265"/>
      <c r="D1" s="265"/>
      <c r="E1" s="265"/>
    </row>
    <row r="2" spans="1:9" ht="21.75" customHeight="1" x14ac:dyDescent="0.35">
      <c r="A2" s="264" t="s">
        <v>84</v>
      </c>
      <c r="B2" s="265"/>
      <c r="C2" s="265"/>
      <c r="D2" s="265"/>
      <c r="E2" s="265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9" s="51" customFormat="1" ht="18" customHeight="1" x14ac:dyDescent="0.35">
      <c r="A5" s="36">
        <v>2015</v>
      </c>
      <c r="B5" s="37">
        <v>26115934.079999898</v>
      </c>
      <c r="C5" s="72" t="s">
        <v>78</v>
      </c>
      <c r="D5" s="49">
        <v>0</v>
      </c>
      <c r="E5" s="40">
        <v>0</v>
      </c>
    </row>
    <row r="6" spans="1:9" s="51" customFormat="1" ht="18" customHeight="1" x14ac:dyDescent="0.35">
      <c r="A6" s="41">
        <v>2016</v>
      </c>
      <c r="B6" s="42">
        <v>28699357.100000001</v>
      </c>
      <c r="C6" s="43">
        <v>9.8921333316526416E-2</v>
      </c>
      <c r="D6" s="44">
        <v>0</v>
      </c>
      <c r="E6" s="45">
        <v>0</v>
      </c>
    </row>
    <row r="7" spans="1:9" s="51" customFormat="1" ht="18" customHeight="1" x14ac:dyDescent="0.35">
      <c r="A7" s="41">
        <v>2017</v>
      </c>
      <c r="B7" s="42">
        <v>31591980.010000002</v>
      </c>
      <c r="C7" s="43">
        <v>0.10079051248154958</v>
      </c>
      <c r="D7" s="44">
        <v>0</v>
      </c>
      <c r="E7" s="45">
        <v>0</v>
      </c>
    </row>
    <row r="8" spans="1:9" s="51" customFormat="1" ht="18" customHeight="1" x14ac:dyDescent="0.35">
      <c r="A8" s="41">
        <v>2018</v>
      </c>
      <c r="B8" s="42">
        <v>34525943.560000002</v>
      </c>
      <c r="C8" s="43">
        <v>9.2870518057788676E-2</v>
      </c>
      <c r="D8" s="44">
        <v>0</v>
      </c>
      <c r="E8" s="45">
        <v>0</v>
      </c>
    </row>
    <row r="9" spans="1:9" s="51" customFormat="1" ht="18" customHeight="1" x14ac:dyDescent="0.35">
      <c r="A9" s="41">
        <v>2019</v>
      </c>
      <c r="B9" s="42">
        <v>35876830.18</v>
      </c>
      <c r="C9" s="43">
        <v>3.912671112528443E-2</v>
      </c>
      <c r="D9" s="44">
        <v>0</v>
      </c>
      <c r="E9" s="45">
        <v>0</v>
      </c>
    </row>
    <row r="10" spans="1:9" s="51" customFormat="1" ht="18" customHeight="1" x14ac:dyDescent="0.35">
      <c r="A10" s="41">
        <v>2020</v>
      </c>
      <c r="B10" s="42">
        <v>9807758.7000000011</v>
      </c>
      <c r="C10" s="43">
        <v>-0.72662694416444118</v>
      </c>
      <c r="D10" s="44">
        <v>0</v>
      </c>
      <c r="E10" s="45">
        <v>0</v>
      </c>
    </row>
    <row r="11" spans="1:9" s="51" customFormat="1" ht="18" customHeight="1" x14ac:dyDescent="0.35">
      <c r="A11" s="41">
        <v>2021</v>
      </c>
      <c r="B11" s="42">
        <v>18928365.68</v>
      </c>
      <c r="C11" s="43">
        <v>0.9299379459651671</v>
      </c>
      <c r="D11" s="44">
        <v>0</v>
      </c>
      <c r="E11" s="45">
        <v>0</v>
      </c>
    </row>
    <row r="12" spans="1:9" s="51" customFormat="1" ht="18" customHeight="1" x14ac:dyDescent="0.35">
      <c r="A12" s="41">
        <v>2022</v>
      </c>
      <c r="B12" s="42">
        <v>33057655.359999999</v>
      </c>
      <c r="C12" s="43">
        <v>0.74646115353367359</v>
      </c>
      <c r="D12" s="44">
        <v>0</v>
      </c>
      <c r="E12" s="45">
        <v>0</v>
      </c>
    </row>
    <row r="13" spans="1:9" s="51" customFormat="1" ht="18" customHeight="1" thickBot="1" x14ac:dyDescent="0.4">
      <c r="A13" s="46">
        <v>2023</v>
      </c>
      <c r="B13" s="47">
        <v>38297616</v>
      </c>
      <c r="C13" s="48">
        <v>0.15850974858732392</v>
      </c>
      <c r="D13" s="53">
        <v>0</v>
      </c>
      <c r="E13" s="75">
        <v>0</v>
      </c>
    </row>
    <row r="14" spans="1:9" s="51" customFormat="1" ht="18" customHeight="1" thickTop="1" x14ac:dyDescent="0.35">
      <c r="A14" s="41">
        <v>2024</v>
      </c>
      <c r="B14" s="42">
        <v>39417533.959030397</v>
      </c>
      <c r="C14" s="43">
        <v>2.9242497993358096E-2</v>
      </c>
      <c r="D14" s="44">
        <v>-4.6872521866841987E-2</v>
      </c>
      <c r="E14" s="45">
        <v>-1938459.7179492041</v>
      </c>
      <c r="I14" s="228"/>
    </row>
    <row r="15" spans="1:9" s="51" customFormat="1" ht="18" customHeight="1" x14ac:dyDescent="0.35">
      <c r="A15" s="41">
        <v>2025</v>
      </c>
      <c r="B15" s="42">
        <v>42608309.007221796</v>
      </c>
      <c r="C15" s="43">
        <v>8.0948114397714654E-2</v>
      </c>
      <c r="D15" s="44">
        <v>-2.7815756035380224E-2</v>
      </c>
      <c r="E15" s="45">
        <v>-1219092.3024958074</v>
      </c>
    </row>
    <row r="16" spans="1:9" s="51" customFormat="1" ht="18" customHeight="1" x14ac:dyDescent="0.35">
      <c r="A16" s="41">
        <v>2026</v>
      </c>
      <c r="B16" s="42">
        <v>44129623.863542601</v>
      </c>
      <c r="C16" s="43">
        <v>3.5704652256041358E-2</v>
      </c>
      <c r="D16" s="44">
        <v>-4.7893128857218747E-2</v>
      </c>
      <c r="E16" s="45">
        <v>-2219819.8817538992</v>
      </c>
    </row>
    <row r="17" spans="1:5" s="51" customFormat="1" ht="18" customHeight="1" x14ac:dyDescent="0.35">
      <c r="A17" s="41">
        <v>2027</v>
      </c>
      <c r="B17" s="42">
        <v>45464381.141762406</v>
      </c>
      <c r="C17" s="43">
        <v>3.0246287218471002E-2</v>
      </c>
      <c r="D17" s="44">
        <v>-6.8334896150265001E-2</v>
      </c>
      <c r="E17" s="45">
        <v>-3334678.6855284944</v>
      </c>
    </row>
    <row r="18" spans="1:5" s="51" customFormat="1" ht="18" customHeight="1" x14ac:dyDescent="0.35">
      <c r="A18" s="41">
        <v>2028</v>
      </c>
      <c r="B18" s="42">
        <v>47277122.555448897</v>
      </c>
      <c r="C18" s="43">
        <v>3.9871683462141094E-2</v>
      </c>
      <c r="D18" s="44">
        <v>-7.0239787073290927E-2</v>
      </c>
      <c r="E18" s="45">
        <v>-3571603.7055184022</v>
      </c>
    </row>
    <row r="19" spans="1:5" s="51" customFormat="1" ht="18" customHeight="1" x14ac:dyDescent="0.35">
      <c r="A19" s="41">
        <v>2029</v>
      </c>
      <c r="B19" s="42">
        <v>48747783.163504004</v>
      </c>
      <c r="C19" s="43">
        <v>3.1107235985655457E-2</v>
      </c>
      <c r="D19" s="44">
        <v>-8.743535099128763E-2</v>
      </c>
      <c r="E19" s="45">
        <v>-4670660.3587790951</v>
      </c>
    </row>
    <row r="20" spans="1:5" s="51" customFormat="1" ht="18" customHeight="1" x14ac:dyDescent="0.35">
      <c r="A20" s="41">
        <v>2030</v>
      </c>
      <c r="B20" s="42">
        <v>50726832.344656006</v>
      </c>
      <c r="C20" s="43">
        <v>4.0597726762550579E-2</v>
      </c>
      <c r="D20" s="44">
        <v>-8.7522110000117226E-2</v>
      </c>
      <c r="E20" s="45">
        <v>-4865563.8115538955</v>
      </c>
    </row>
    <row r="21" spans="1:5" s="51" customFormat="1" ht="18" customHeight="1" x14ac:dyDescent="0.35">
      <c r="A21" s="41">
        <v>2031</v>
      </c>
      <c r="B21" s="42">
        <v>53050282.863633901</v>
      </c>
      <c r="C21" s="43">
        <v>4.5803185643281452E-2</v>
      </c>
      <c r="D21" s="44">
        <v>-8.7717654232978504E-2</v>
      </c>
      <c r="E21" s="45">
        <v>-5100883.9432066977</v>
      </c>
    </row>
    <row r="22" spans="1:5" s="51" customFormat="1" ht="18" customHeight="1" x14ac:dyDescent="0.35">
      <c r="A22" s="41">
        <v>2032</v>
      </c>
      <c r="B22" s="42">
        <v>54883200.313437</v>
      </c>
      <c r="C22" s="43">
        <v>3.4550568835129969E-2</v>
      </c>
      <c r="D22" s="44">
        <v>-9.5217039846191232E-2</v>
      </c>
      <c r="E22" s="45">
        <v>-5775767.3400951996</v>
      </c>
    </row>
    <row r="23" spans="1:5" s="51" customFormat="1" ht="18" customHeight="1" x14ac:dyDescent="0.35">
      <c r="A23" s="41">
        <v>2033</v>
      </c>
      <c r="B23" s="42">
        <v>56043514.5067719</v>
      </c>
      <c r="C23" s="43">
        <v>2.1141518473929422E-2</v>
      </c>
      <c r="D23" s="44">
        <v>-0.10140322207285646</v>
      </c>
      <c r="E23" s="45">
        <v>-6324297.0449803993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5" t="s">
        <v>122</v>
      </c>
      <c r="B25" s="3"/>
      <c r="C25" s="3"/>
    </row>
    <row r="26" spans="1:5" ht="21.75" customHeight="1" x14ac:dyDescent="0.35">
      <c r="A26" s="110" t="s">
        <v>237</v>
      </c>
      <c r="B26" s="3"/>
      <c r="C26" s="3"/>
    </row>
    <row r="27" spans="1:5" ht="21.75" customHeight="1" x14ac:dyDescent="0.35">
      <c r="A27" s="113" t="s">
        <v>149</v>
      </c>
      <c r="B27" s="3"/>
      <c r="C27" s="3"/>
    </row>
    <row r="28" spans="1:5" ht="21.75" customHeight="1" x14ac:dyDescent="0.35">
      <c r="A28" s="209"/>
      <c r="B28" s="3"/>
      <c r="C28" s="3"/>
    </row>
    <row r="29" spans="1:5" s="89" customFormat="1" ht="21.75" customHeight="1" x14ac:dyDescent="0.35">
      <c r="A29" s="110"/>
    </row>
    <row r="30" spans="1:5" ht="21.75" customHeight="1" x14ac:dyDescent="0.35">
      <c r="A30" s="263" t="str">
        <f>Headings!F13</f>
        <v>Page 13</v>
      </c>
      <c r="B30" s="266"/>
      <c r="C30" s="266"/>
      <c r="D30" s="266"/>
      <c r="E30" s="265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D208-C056-4ECC-B265-305A2BC307CD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155" customWidth="1"/>
    <col min="2" max="2" width="17.7265625" style="155" customWidth="1"/>
    <col min="3" max="3" width="10.7265625" style="155" customWidth="1"/>
    <col min="4" max="4" width="17.7265625" style="27" customWidth="1"/>
    <col min="5" max="5" width="17.7265625" style="156" customWidth="1"/>
    <col min="6" max="16384" width="10.7265625" style="156"/>
  </cols>
  <sheetData>
    <row r="1" spans="1:5" ht="23.4" x14ac:dyDescent="0.35">
      <c r="A1" s="264" t="str">
        <f>Headings!E14</f>
        <v>July 2024 Hotel Tax (HB 2015) Forecast</v>
      </c>
      <c r="B1" s="267"/>
      <c r="C1" s="267"/>
      <c r="D1" s="267"/>
      <c r="E1" s="267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35" t="s">
        <v>75</v>
      </c>
      <c r="B4" s="31" t="s">
        <v>80</v>
      </c>
      <c r="C4" s="31" t="s">
        <v>27</v>
      </c>
      <c r="D4" s="34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57" t="s">
        <v>206</v>
      </c>
      <c r="B5" s="164">
        <v>707009.49</v>
      </c>
      <c r="C5" s="39">
        <v>1.3956820359296653</v>
      </c>
      <c r="D5" s="160">
        <v>0</v>
      </c>
      <c r="E5" s="166">
        <v>0</v>
      </c>
    </row>
    <row r="6" spans="1:5" s="51" customFormat="1" ht="18" customHeight="1" x14ac:dyDescent="0.35">
      <c r="A6" s="50" t="s">
        <v>207</v>
      </c>
      <c r="B6" s="67">
        <v>1181506.98</v>
      </c>
      <c r="C6" s="54">
        <v>1.3351187712655879</v>
      </c>
      <c r="D6" s="159">
        <v>0</v>
      </c>
      <c r="E6" s="165">
        <v>0</v>
      </c>
    </row>
    <row r="7" spans="1:5" s="51" customFormat="1" ht="18" customHeight="1" x14ac:dyDescent="0.35">
      <c r="A7" s="50" t="s">
        <v>208</v>
      </c>
      <c r="B7" s="67">
        <v>1593635.7200000002</v>
      </c>
      <c r="C7" s="54">
        <v>1.1589121223382124</v>
      </c>
      <c r="D7" s="159">
        <v>0</v>
      </c>
      <c r="E7" s="165">
        <v>0</v>
      </c>
    </row>
    <row r="8" spans="1:5" s="51" customFormat="1" ht="18" customHeight="1" x14ac:dyDescent="0.35">
      <c r="A8" s="50" t="s">
        <v>209</v>
      </c>
      <c r="B8" s="67">
        <v>924768.21000000008</v>
      </c>
      <c r="C8" s="54">
        <v>0.36045647885018428</v>
      </c>
      <c r="D8" s="159">
        <v>0</v>
      </c>
      <c r="E8" s="165">
        <v>0</v>
      </c>
    </row>
    <row r="9" spans="1:5" s="51" customFormat="1" ht="18" customHeight="1" x14ac:dyDescent="0.35">
      <c r="A9" s="50" t="s">
        <v>210</v>
      </c>
      <c r="B9" s="67">
        <v>912489.41000000015</v>
      </c>
      <c r="C9" s="54">
        <v>0.2906324779318028</v>
      </c>
      <c r="D9" s="159">
        <v>0</v>
      </c>
      <c r="E9" s="165">
        <v>0</v>
      </c>
    </row>
    <row r="10" spans="1:5" s="51" customFormat="1" ht="18" customHeight="1" x14ac:dyDescent="0.35">
      <c r="A10" s="50" t="s">
        <v>211</v>
      </c>
      <c r="B10" s="67">
        <v>1393041.91</v>
      </c>
      <c r="C10" s="54">
        <v>0.17903823979101663</v>
      </c>
      <c r="D10" s="159">
        <v>0</v>
      </c>
      <c r="E10" s="165">
        <v>0</v>
      </c>
    </row>
    <row r="11" spans="1:5" s="51" customFormat="1" ht="18" customHeight="1" x14ac:dyDescent="0.35">
      <c r="A11" s="50" t="s">
        <v>212</v>
      </c>
      <c r="B11" s="67">
        <v>2186458.63</v>
      </c>
      <c r="C11" s="54">
        <v>0.37199398994395017</v>
      </c>
      <c r="D11" s="159">
        <v>0</v>
      </c>
      <c r="E11" s="165">
        <v>0</v>
      </c>
    </row>
    <row r="12" spans="1:5" s="51" customFormat="1" ht="18" customHeight="1" x14ac:dyDescent="0.35">
      <c r="A12" s="50" t="s">
        <v>213</v>
      </c>
      <c r="B12" s="67">
        <v>1157539.32</v>
      </c>
      <c r="C12" s="54">
        <v>0.25170751706527628</v>
      </c>
      <c r="D12" s="159">
        <v>0</v>
      </c>
      <c r="E12" s="165">
        <v>0</v>
      </c>
    </row>
    <row r="13" spans="1:5" s="51" customFormat="1" ht="18" customHeight="1" thickBot="1" x14ac:dyDescent="0.4">
      <c r="A13" s="64" t="s">
        <v>214</v>
      </c>
      <c r="B13" s="66">
        <v>1107523.17</v>
      </c>
      <c r="C13" s="55">
        <v>0.21373810793047965</v>
      </c>
      <c r="D13" s="210">
        <v>0.1668947087333752</v>
      </c>
      <c r="E13" s="211">
        <v>158403.11511331797</v>
      </c>
    </row>
    <row r="14" spans="1:5" s="51" customFormat="1" ht="18" customHeight="1" thickTop="1" x14ac:dyDescent="0.35">
      <c r="A14" s="50" t="s">
        <v>215</v>
      </c>
      <c r="B14" s="67">
        <v>1543196.45449604</v>
      </c>
      <c r="C14" s="54">
        <v>0.10778896414971473</v>
      </c>
      <c r="D14" s="159">
        <v>2.3729513550428738E-2</v>
      </c>
      <c r="E14" s="165">
        <v>35770.484970133286</v>
      </c>
    </row>
    <row r="15" spans="1:5" s="51" customFormat="1" ht="18" customHeight="1" x14ac:dyDescent="0.35">
      <c r="A15" s="50" t="s">
        <v>216</v>
      </c>
      <c r="B15" s="67">
        <v>2138598.3049471942</v>
      </c>
      <c r="C15" s="54">
        <v>-2.1889426306138549E-2</v>
      </c>
      <c r="D15" s="159">
        <v>3.5273900422712501E-2</v>
      </c>
      <c r="E15" s="165">
        <v>72866.420782062924</v>
      </c>
    </row>
    <row r="16" spans="1:5" s="51" customFormat="1" ht="18" customHeight="1" x14ac:dyDescent="0.35">
      <c r="A16" s="50" t="s">
        <v>217</v>
      </c>
      <c r="B16" s="67">
        <v>1123399.717832366</v>
      </c>
      <c r="C16" s="54">
        <v>-2.9493254853436901E-2</v>
      </c>
      <c r="D16" s="159">
        <v>5.9030531259064434E-2</v>
      </c>
      <c r="E16" s="165">
        <v>62618.480017839465</v>
      </c>
    </row>
    <row r="17" spans="1:5" s="51" customFormat="1" ht="18" customHeight="1" x14ac:dyDescent="0.35">
      <c r="A17" s="50" t="s">
        <v>218</v>
      </c>
      <c r="B17" s="67">
        <v>1086511.8796841558</v>
      </c>
      <c r="C17" s="54">
        <v>-1.8971422797271265E-2</v>
      </c>
      <c r="D17" s="159">
        <v>8.0204715516243974E-2</v>
      </c>
      <c r="E17" s="165">
        <v>80673.019626136636</v>
      </c>
    </row>
    <row r="18" spans="1:5" s="51" customFormat="1" ht="18" customHeight="1" x14ac:dyDescent="0.35">
      <c r="A18" s="50" t="s">
        <v>219</v>
      </c>
      <c r="B18" s="67">
        <v>1725636.5147924828</v>
      </c>
      <c r="C18" s="54">
        <v>0.11822218730798095</v>
      </c>
      <c r="D18" s="159">
        <v>8.0204715516244196E-2</v>
      </c>
      <c r="E18" s="165">
        <v>128127.73705327604</v>
      </c>
    </row>
    <row r="19" spans="1:5" s="51" customFormat="1" ht="18" customHeight="1" x14ac:dyDescent="0.35">
      <c r="A19" s="50" t="s">
        <v>220</v>
      </c>
      <c r="B19" s="67">
        <v>2364761.1499008094</v>
      </c>
      <c r="C19" s="54">
        <v>0.10575284027413434</v>
      </c>
      <c r="D19" s="159">
        <v>8.0204715516244196E-2</v>
      </c>
      <c r="E19" s="165">
        <v>175582.45448041521</v>
      </c>
    </row>
    <row r="20" spans="1:5" s="51" customFormat="1" ht="18" customHeight="1" x14ac:dyDescent="0.35">
      <c r="A20" s="50" t="s">
        <v>221</v>
      </c>
      <c r="B20" s="67">
        <v>1214336.8067058208</v>
      </c>
      <c r="C20" s="54">
        <v>8.0948114397714654E-2</v>
      </c>
      <c r="D20" s="159">
        <v>8.0204715516244196E-2</v>
      </c>
      <c r="E20" s="165">
        <v>90163.963111564517</v>
      </c>
    </row>
    <row r="21" spans="1:5" s="51" customFormat="1" ht="18" customHeight="1" x14ac:dyDescent="0.35">
      <c r="A21" s="50" t="s">
        <v>222</v>
      </c>
      <c r="B21" s="67">
        <v>1125305.4085203365</v>
      </c>
      <c r="C21" s="54">
        <v>3.5704652256041358E-2</v>
      </c>
      <c r="D21" s="159">
        <v>5.7896523491979046E-2</v>
      </c>
      <c r="E21" s="165">
        <v>61585.674565781606</v>
      </c>
    </row>
    <row r="22" spans="1:5" s="51" customFormat="1" ht="18" customHeight="1" x14ac:dyDescent="0.35">
      <c r="A22" s="50" t="s">
        <v>223</v>
      </c>
      <c r="B22" s="67">
        <v>1787249.7664734754</v>
      </c>
      <c r="C22" s="54">
        <v>3.5704652256041136E-2</v>
      </c>
      <c r="D22" s="159">
        <v>5.7896523491979046E-2</v>
      </c>
      <c r="E22" s="165">
        <v>97812.541957417736</v>
      </c>
    </row>
    <row r="23" spans="1:5" s="51" customFormat="1" ht="18" customHeight="1" x14ac:dyDescent="0.35">
      <c r="A23" s="50" t="s">
        <v>224</v>
      </c>
      <c r="B23" s="67">
        <v>2449194.1244266145</v>
      </c>
      <c r="C23" s="54">
        <v>3.5704652256041358E-2</v>
      </c>
      <c r="D23" s="159">
        <v>5.7896523491979046E-2</v>
      </c>
      <c r="E23" s="165">
        <v>134039.4093490541</v>
      </c>
    </row>
    <row r="24" spans="1:5" s="51" customFormat="1" ht="18" customHeight="1" x14ac:dyDescent="0.35">
      <c r="A24" s="50" t="s">
        <v>225</v>
      </c>
      <c r="B24" s="67">
        <v>1257694.2801109639</v>
      </c>
      <c r="C24" s="54">
        <v>3.5704652256041358E-2</v>
      </c>
      <c r="D24" s="159">
        <v>5.7896523491979046E-2</v>
      </c>
      <c r="E24" s="165">
        <v>68831.048044108786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56"/>
      <c r="D26" s="156"/>
    </row>
    <row r="27" spans="1:5" ht="21.75" customHeight="1" x14ac:dyDescent="0.35">
      <c r="A27" s="29" t="s">
        <v>230</v>
      </c>
      <c r="B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C29" s="3"/>
    </row>
    <row r="30" spans="1:5" ht="21.75" customHeight="1" x14ac:dyDescent="0.35">
      <c r="A30" s="3"/>
      <c r="B30" s="156"/>
      <c r="C30" s="156"/>
      <c r="D30" s="156"/>
    </row>
    <row r="31" spans="1:5" ht="21.75" customHeight="1" x14ac:dyDescent="0.35">
      <c r="A31" s="268" t="str">
        <f>Headings!F14</f>
        <v>Page 14</v>
      </c>
      <c r="B31" s="266"/>
      <c r="C31" s="266"/>
      <c r="D31" s="266"/>
      <c r="E31" s="265"/>
    </row>
  </sheetData>
  <mergeCells count="3">
    <mergeCell ref="A1:E1"/>
    <mergeCell ref="A2:E2"/>
    <mergeCell ref="A31:E31"/>
  </mergeCells>
  <phoneticPr fontId="4" type="noConversion"/>
  <pageMargins left="0.75" right="0.75" top="1" bottom="1" header="0.5" footer="0.5"/>
  <pageSetup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Headings!E15</f>
        <v>July 2024 Rental Car Sales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3494071.77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3734599.0666999999</v>
      </c>
      <c r="C6" s="43">
        <v>6.8838682354827485E-2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3938032.52</v>
      </c>
      <c r="C7" s="43">
        <v>5.4472635393164159E-2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3990916.1599999997</v>
      </c>
      <c r="C8" s="43">
        <v>1.3428949540518209E-2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4267531.57</v>
      </c>
      <c r="C9" s="43">
        <v>6.9311255588992537E-2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4229569.63</v>
      </c>
      <c r="C10" s="43">
        <v>-8.8955264600422135E-3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2104431.4700000002</v>
      </c>
      <c r="C11" s="43">
        <v>-0.50244784834054146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3686218.65</v>
      </c>
      <c r="C12" s="43">
        <v>0.75164584950822833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5023576.26</v>
      </c>
      <c r="C13" s="43">
        <v>0.36279931739806037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5352441.71</v>
      </c>
      <c r="C14" s="48">
        <v>6.5464408815404385E-2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2024</v>
      </c>
      <c r="B15" s="42">
        <v>5667037.1815299699</v>
      </c>
      <c r="C15" s="43">
        <v>5.8776066807455285E-2</v>
      </c>
      <c r="D15" s="44">
        <v>3.1105521633591815E-2</v>
      </c>
      <c r="E15" s="45">
        <v>170958.39751606993</v>
      </c>
    </row>
    <row r="16" spans="1:5" s="51" customFormat="1" ht="18" customHeight="1" x14ac:dyDescent="0.35">
      <c r="A16" s="41">
        <v>2025</v>
      </c>
      <c r="B16" s="42">
        <v>5874871.9543601796</v>
      </c>
      <c r="C16" s="43">
        <v>3.6674326667131441E-2</v>
      </c>
      <c r="D16" s="44">
        <v>3.4561664313739415E-2</v>
      </c>
      <c r="E16" s="45">
        <v>196262.20396198984</v>
      </c>
    </row>
    <row r="17" spans="1:5" s="51" customFormat="1" ht="18" customHeight="1" x14ac:dyDescent="0.35">
      <c r="A17" s="41">
        <v>2026</v>
      </c>
      <c r="B17" s="42">
        <v>5994627.6581555</v>
      </c>
      <c r="C17" s="43">
        <v>2.0384393860097827E-2</v>
      </c>
      <c r="D17" s="44">
        <v>2.9089781634238143E-2</v>
      </c>
      <c r="E17" s="45">
        <v>169453.05712527968</v>
      </c>
    </row>
    <row r="18" spans="1:5" s="51" customFormat="1" ht="18" customHeight="1" x14ac:dyDescent="0.35">
      <c r="A18" s="41">
        <v>2027</v>
      </c>
      <c r="B18" s="42">
        <v>6235618.1523168702</v>
      </c>
      <c r="C18" s="43">
        <v>4.0201078015831504E-2</v>
      </c>
      <c r="D18" s="44">
        <v>3.454290533841653E-2</v>
      </c>
      <c r="E18" s="45">
        <v>208204.3832600005</v>
      </c>
    </row>
    <row r="19" spans="1:5" s="51" customFormat="1" ht="18" customHeight="1" x14ac:dyDescent="0.35">
      <c r="A19" s="41">
        <v>2028</v>
      </c>
      <c r="B19" s="42">
        <v>6307744.2296156492</v>
      </c>
      <c r="C19" s="43">
        <v>1.1566788654622906E-2</v>
      </c>
      <c r="D19" s="44">
        <v>3.1798624426684796E-2</v>
      </c>
      <c r="E19" s="45">
        <v>194396.06236012001</v>
      </c>
    </row>
    <row r="20" spans="1:5" s="51" customFormat="1" ht="18" customHeight="1" x14ac:dyDescent="0.35">
      <c r="A20" s="41">
        <v>2029</v>
      </c>
      <c r="B20" s="42">
        <v>6333678.8984265495</v>
      </c>
      <c r="C20" s="43">
        <v>4.1115599914678391E-3</v>
      </c>
      <c r="D20" s="44">
        <v>5.9951417421655329E-4</v>
      </c>
      <c r="E20" s="45">
        <v>3794.8552050590515</v>
      </c>
    </row>
    <row r="21" spans="1:5" s="51" customFormat="1" ht="18" customHeight="1" x14ac:dyDescent="0.35">
      <c r="A21" s="41">
        <v>2030</v>
      </c>
      <c r="B21" s="42">
        <v>6573358.3858991601</v>
      </c>
      <c r="C21" s="43">
        <v>3.7842064827781741E-2</v>
      </c>
      <c r="D21" s="44">
        <v>-2.3426960924043394E-3</v>
      </c>
      <c r="E21" s="45">
        <v>-15435.541788049974</v>
      </c>
    </row>
    <row r="22" spans="1:5" s="51" customFormat="1" ht="18" customHeight="1" x14ac:dyDescent="0.35">
      <c r="A22" s="41">
        <v>2031</v>
      </c>
      <c r="B22" s="42">
        <v>6766497.1628479203</v>
      </c>
      <c r="C22" s="43">
        <v>2.9382054896485155E-2</v>
      </c>
      <c r="D22" s="44">
        <v>-1.0263412696949858E-2</v>
      </c>
      <c r="E22" s="45">
        <v>-70167.511018550023</v>
      </c>
    </row>
    <row r="23" spans="1:5" s="51" customFormat="1" ht="18" customHeight="1" x14ac:dyDescent="0.35">
      <c r="A23" s="41">
        <v>2032</v>
      </c>
      <c r="B23" s="42">
        <v>6950697.6706076106</v>
      </c>
      <c r="C23" s="43">
        <v>2.722243183239037E-2</v>
      </c>
      <c r="D23" s="44">
        <v>-2.0256774644666464E-2</v>
      </c>
      <c r="E23" s="45">
        <v>-143709.81364595983</v>
      </c>
    </row>
    <row r="24" spans="1:5" s="51" customFormat="1" ht="18" customHeight="1" x14ac:dyDescent="0.35">
      <c r="A24" s="41">
        <v>2033</v>
      </c>
      <c r="B24" s="42">
        <v>7160081.1660601506</v>
      </c>
      <c r="C24" s="43">
        <v>3.0124097662592719E-2</v>
      </c>
      <c r="D24" s="44">
        <v>-2.1248629068367664E-2</v>
      </c>
      <c r="E24" s="45">
        <v>-155444.89981372934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102</v>
      </c>
      <c r="B26" s="3"/>
      <c r="C26" s="3"/>
    </row>
    <row r="27" spans="1:5" ht="21.75" customHeight="1" x14ac:dyDescent="0.35">
      <c r="A27" s="29"/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3" t="str">
        <f>Headings!F15</f>
        <v>Page 15</v>
      </c>
      <c r="B30" s="266"/>
      <c r="C30" s="266"/>
      <c r="D30" s="266"/>
      <c r="E30" s="265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DDCD-3C3E-4E3D-9733-0101CA2ADEA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27" customWidth="1"/>
    <col min="2" max="2" width="20.7265625" style="227" customWidth="1"/>
    <col min="3" max="3" width="10.7265625" style="227" customWidth="1"/>
    <col min="4" max="5" width="17.7265625" style="156" customWidth="1"/>
    <col min="6" max="16384" width="10.7265625" style="156"/>
  </cols>
  <sheetData>
    <row r="1" spans="1:5" ht="23.4" x14ac:dyDescent="0.35">
      <c r="A1" s="264" t="str">
        <f>Headings!E16</f>
        <v>July 2024 State Shared Cannabis Excise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37">
        <v>482653.56</v>
      </c>
      <c r="C5" s="72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42">
        <v>1025588.46</v>
      </c>
      <c r="C6" s="43">
        <v>1.1248956705095057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42">
        <v>997049.95</v>
      </c>
      <c r="C7" s="43">
        <v>-2.7826473398501417E-2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42">
        <v>2958721.8</v>
      </c>
      <c r="C8" s="43">
        <v>1.9674760025814151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42">
        <v>2270705.1799999997</v>
      </c>
      <c r="C9" s="43">
        <v>-0.23253846306198855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42">
        <v>2198266.9499999997</v>
      </c>
      <c r="C10" s="43">
        <v>-3.1901204365068603E-2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42">
        <v>2470902.39</v>
      </c>
      <c r="C11" s="43">
        <v>0.12402289903871799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42">
        <v>3060680.0600000005</v>
      </c>
      <c r="C12" s="43">
        <v>0.23868918189034583</v>
      </c>
      <c r="D12" s="73" t="s">
        <v>78</v>
      </c>
      <c r="E12" s="74" t="s">
        <v>78</v>
      </c>
    </row>
    <row r="13" spans="1:5" s="51" customFormat="1" ht="18" customHeight="1" thickBot="1" x14ac:dyDescent="0.4">
      <c r="A13" s="41">
        <v>2023</v>
      </c>
      <c r="B13" s="42">
        <v>3093055.29</v>
      </c>
      <c r="C13" s="43">
        <v>1.0577789695535689E-2</v>
      </c>
      <c r="D13" s="73">
        <v>1.7179268662757652E-2</v>
      </c>
      <c r="E13" s="74">
        <v>52239</v>
      </c>
    </row>
    <row r="14" spans="1:5" s="51" customFormat="1" ht="18" customHeight="1" thickTop="1" x14ac:dyDescent="0.35">
      <c r="A14" s="186">
        <v>2024</v>
      </c>
      <c r="B14" s="187">
        <v>3164015.387739067</v>
      </c>
      <c r="C14" s="231">
        <v>2.2941748881271096E-2</v>
      </c>
      <c r="D14" s="207">
        <v>2.3845324223491282E-2</v>
      </c>
      <c r="E14" s="208">
        <v>73689.815232563764</v>
      </c>
    </row>
    <row r="15" spans="1:5" s="51" customFormat="1" ht="18" customHeight="1" x14ac:dyDescent="0.35">
      <c r="A15" s="41">
        <v>2025</v>
      </c>
      <c r="B15" s="42">
        <v>3045953.3793778266</v>
      </c>
      <c r="C15" s="43">
        <v>-3.7313980462530205E-2</v>
      </c>
      <c r="D15" s="73">
        <v>-4.7491807719270751E-2</v>
      </c>
      <c r="E15" s="74">
        <v>-151870.43364834413</v>
      </c>
    </row>
    <row r="16" spans="1:5" s="51" customFormat="1" ht="18" customHeight="1" x14ac:dyDescent="0.35">
      <c r="A16" s="41">
        <v>2026</v>
      </c>
      <c r="B16" s="42">
        <v>3263426.6969197588</v>
      </c>
      <c r="C16" s="43">
        <v>7.1397454410925265E-2</v>
      </c>
      <c r="D16" s="73">
        <v>-1.3148520166194722E-2</v>
      </c>
      <c r="E16" s="74">
        <v>-43480.941775123123</v>
      </c>
    </row>
    <row r="17" spans="1:5" s="51" customFormat="1" ht="18" customHeight="1" x14ac:dyDescent="0.35">
      <c r="A17" s="41">
        <v>2027</v>
      </c>
      <c r="B17" s="42">
        <v>3387660.9174299501</v>
      </c>
      <c r="C17" s="43">
        <v>3.8068641354025878E-2</v>
      </c>
      <c r="D17" s="73">
        <v>-8.1690827774533181E-3</v>
      </c>
      <c r="E17" s="74">
        <v>-27902.016337547917</v>
      </c>
    </row>
    <row r="18" spans="1:5" s="51" customFormat="1" ht="18" customHeight="1" x14ac:dyDescent="0.35">
      <c r="A18" s="41">
        <v>2028</v>
      </c>
      <c r="B18" s="42">
        <v>3497025.7035675035</v>
      </c>
      <c r="C18" s="43">
        <v>3.2283274153814379E-2</v>
      </c>
      <c r="D18" s="73">
        <v>-7.8720837639792984E-3</v>
      </c>
      <c r="E18" s="74">
        <v>-27747.308399215806</v>
      </c>
    </row>
    <row r="19" spans="1:5" s="51" customFormat="1" ht="18" customHeight="1" x14ac:dyDescent="0.35">
      <c r="A19" s="41">
        <v>2029</v>
      </c>
      <c r="B19" s="42">
        <v>3645480.1046856577</v>
      </c>
      <c r="C19" s="43">
        <v>4.2451618518762446E-2</v>
      </c>
      <c r="D19" s="73">
        <v>3.5861975162192472E-3</v>
      </c>
      <c r="E19" s="74">
        <v>13026.695394183509</v>
      </c>
    </row>
    <row r="20" spans="1:5" s="51" customFormat="1" ht="18" customHeight="1" x14ac:dyDescent="0.35">
      <c r="A20" s="41">
        <v>2030</v>
      </c>
      <c r="B20" s="42">
        <v>3754844.5078262272</v>
      </c>
      <c r="C20" s="43">
        <v>3.0000000000000027E-2</v>
      </c>
      <c r="D20" s="73">
        <v>3.0509795922701866E-3</v>
      </c>
      <c r="E20" s="74">
        <v>11421.108396885917</v>
      </c>
    </row>
    <row r="21" spans="1:5" s="51" customFormat="1" ht="18" customHeight="1" x14ac:dyDescent="0.35">
      <c r="A21" s="41">
        <v>2031</v>
      </c>
      <c r="B21" s="42">
        <v>3867489.8430610145</v>
      </c>
      <c r="C21" s="43">
        <v>3.0000000000000027E-2</v>
      </c>
      <c r="D21" s="73">
        <v>2.5160471029226361E-3</v>
      </c>
      <c r="E21" s="74">
        <v>9706.3649438195862</v>
      </c>
    </row>
    <row r="22" spans="1:5" s="51" customFormat="1" ht="18" customHeight="1" x14ac:dyDescent="0.35">
      <c r="A22" s="41">
        <v>2032</v>
      </c>
      <c r="B22" s="42">
        <v>3983514.5383528448</v>
      </c>
      <c r="C22" s="43">
        <v>3.0000000000000027E-2</v>
      </c>
      <c r="D22" s="73">
        <v>1.9813998959523627E-3</v>
      </c>
      <c r="E22" s="74">
        <v>7877.3271566084586</v>
      </c>
    </row>
    <row r="23" spans="1:5" s="51" customFormat="1" ht="18" customHeight="1" x14ac:dyDescent="0.35">
      <c r="A23" s="41">
        <v>2033</v>
      </c>
      <c r="B23" s="42">
        <v>4103019.9745034305</v>
      </c>
      <c r="C23" s="43">
        <v>3.0000000000000027E-2</v>
      </c>
      <c r="D23" s="73">
        <v>1.4470378192170674E-3</v>
      </c>
      <c r="E23" s="74">
        <v>5928.6461009844206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311</v>
      </c>
      <c r="B25" s="3"/>
      <c r="C25" s="3"/>
    </row>
    <row r="26" spans="1:5" ht="21.75" customHeight="1" x14ac:dyDescent="0.35">
      <c r="A26" s="29" t="s">
        <v>309</v>
      </c>
      <c r="B26" s="3"/>
      <c r="C26" s="3"/>
    </row>
    <row r="27" spans="1:5" ht="21.75" customHeight="1" x14ac:dyDescent="0.35">
      <c r="A27" s="70" t="s">
        <v>310</v>
      </c>
      <c r="B27" s="3"/>
      <c r="C27" s="3"/>
    </row>
    <row r="28" spans="1:5" ht="21.75" customHeight="1" x14ac:dyDescent="0.35">
      <c r="A28" s="70" t="s">
        <v>312</v>
      </c>
      <c r="B28" s="3"/>
      <c r="C28" s="3"/>
    </row>
    <row r="29" spans="1:5" ht="21.75" customHeight="1" x14ac:dyDescent="0.35">
      <c r="A29" s="70"/>
      <c r="B29" s="3"/>
      <c r="C29" s="3"/>
    </row>
    <row r="30" spans="1:5" ht="21.75" customHeight="1" x14ac:dyDescent="0.35">
      <c r="A30" s="263" t="str">
        <f>Headings!F16</f>
        <v>Page 16</v>
      </c>
      <c r="B30" s="266"/>
      <c r="C30" s="266"/>
      <c r="D30" s="266"/>
      <c r="E30" s="265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7" width="10.7265625" style="18"/>
    <col min="8" max="8" width="15.90625" style="18" bestFit="1" customWidth="1"/>
    <col min="9" max="16384" width="10.7265625" style="18"/>
  </cols>
  <sheetData>
    <row r="1" spans="1:9" ht="23.4" x14ac:dyDescent="0.35">
      <c r="A1" s="264" t="str">
        <f>Headings!E17</f>
        <v>July 2024 Real Estate Excise Tax (REET 1) Forecast</v>
      </c>
      <c r="B1" s="265"/>
      <c r="C1" s="265"/>
      <c r="D1" s="265"/>
      <c r="E1" s="265"/>
    </row>
    <row r="2" spans="1:9" ht="21.75" customHeight="1" x14ac:dyDescent="0.35">
      <c r="A2" s="264" t="s">
        <v>84</v>
      </c>
      <c r="B2" s="265"/>
      <c r="C2" s="265"/>
      <c r="D2" s="265"/>
      <c r="E2" s="265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9" s="51" customFormat="1" ht="18" customHeight="1" x14ac:dyDescent="0.35">
      <c r="A5" s="36">
        <v>2014</v>
      </c>
      <c r="B5" s="37">
        <v>5460691.6899999995</v>
      </c>
      <c r="C5" s="72" t="s">
        <v>78</v>
      </c>
      <c r="D5" s="49">
        <v>0</v>
      </c>
      <c r="E5" s="40">
        <v>0</v>
      </c>
      <c r="H5" s="117"/>
      <c r="I5" s="119"/>
    </row>
    <row r="6" spans="1:9" s="51" customFormat="1" ht="18" customHeight="1" x14ac:dyDescent="0.35">
      <c r="A6" s="41">
        <v>2015</v>
      </c>
      <c r="B6" s="42">
        <v>7300582.5899999999</v>
      </c>
      <c r="C6" s="43">
        <v>0.33693367149244802</v>
      </c>
      <c r="D6" s="44">
        <v>0</v>
      </c>
      <c r="E6" s="45">
        <v>0</v>
      </c>
      <c r="H6" s="117"/>
      <c r="I6" s="119"/>
    </row>
    <row r="7" spans="1:9" s="51" customFormat="1" ht="18" customHeight="1" x14ac:dyDescent="0.35">
      <c r="A7" s="41">
        <v>2016</v>
      </c>
      <c r="B7" s="42">
        <v>7431560.2699999996</v>
      </c>
      <c r="C7" s="43">
        <v>1.7940716153174829E-2</v>
      </c>
      <c r="D7" s="44">
        <v>0</v>
      </c>
      <c r="E7" s="45">
        <v>0</v>
      </c>
      <c r="H7" s="117"/>
      <c r="I7" s="119"/>
    </row>
    <row r="8" spans="1:9" s="51" customFormat="1" ht="18" customHeight="1" x14ac:dyDescent="0.35">
      <c r="A8" s="41">
        <v>2017</v>
      </c>
      <c r="B8" s="42">
        <v>7943445.1999999993</v>
      </c>
      <c r="C8" s="43">
        <v>6.887987332436718E-2</v>
      </c>
      <c r="D8" s="44">
        <v>0</v>
      </c>
      <c r="E8" s="45">
        <v>0</v>
      </c>
      <c r="H8" s="117"/>
      <c r="I8" s="119"/>
    </row>
    <row r="9" spans="1:9" s="51" customFormat="1" ht="18" customHeight="1" x14ac:dyDescent="0.35">
      <c r="A9" s="41">
        <v>2018</v>
      </c>
      <c r="B9" s="42">
        <v>7997142.709999999</v>
      </c>
      <c r="C9" s="43">
        <v>6.7599773962059295E-3</v>
      </c>
      <c r="D9" s="44">
        <v>0</v>
      </c>
      <c r="E9" s="45">
        <v>0</v>
      </c>
      <c r="H9" s="117"/>
      <c r="I9" s="119"/>
    </row>
    <row r="10" spans="1:9" s="51" customFormat="1" ht="18" customHeight="1" x14ac:dyDescent="0.35">
      <c r="A10" s="41">
        <v>2019</v>
      </c>
      <c r="B10" s="42">
        <v>7768147.6199999992</v>
      </c>
      <c r="C10" s="43">
        <v>-2.8634613424323829E-2</v>
      </c>
      <c r="D10" s="44">
        <v>0</v>
      </c>
      <c r="E10" s="45">
        <v>0</v>
      </c>
      <c r="H10" s="117"/>
      <c r="I10" s="119"/>
    </row>
    <row r="11" spans="1:9" s="51" customFormat="1" ht="18" customHeight="1" x14ac:dyDescent="0.35">
      <c r="A11" s="41">
        <v>2020</v>
      </c>
      <c r="B11" s="42">
        <v>8959798.1999999993</v>
      </c>
      <c r="C11" s="43">
        <v>0.15340215432208804</v>
      </c>
      <c r="D11" s="44">
        <v>0</v>
      </c>
      <c r="E11" s="45">
        <v>0</v>
      </c>
      <c r="H11" s="117"/>
      <c r="I11" s="119"/>
    </row>
    <row r="12" spans="1:9" s="51" customFormat="1" ht="18" customHeight="1" x14ac:dyDescent="0.35">
      <c r="A12" s="41">
        <v>2021</v>
      </c>
      <c r="B12" s="42">
        <v>12316448.349999998</v>
      </c>
      <c r="C12" s="43">
        <v>0.37463457045271387</v>
      </c>
      <c r="D12" s="44">
        <v>0</v>
      </c>
      <c r="E12" s="45">
        <v>0</v>
      </c>
      <c r="H12" s="117"/>
      <c r="I12" s="119"/>
    </row>
    <row r="13" spans="1:9" s="51" customFormat="1" ht="18" customHeight="1" x14ac:dyDescent="0.35">
      <c r="A13" s="41">
        <v>2022</v>
      </c>
      <c r="B13" s="42">
        <v>10945278.854100002</v>
      </c>
      <c r="C13" s="43">
        <v>-0.11132831940954768</v>
      </c>
      <c r="D13" s="44">
        <v>0</v>
      </c>
      <c r="E13" s="45">
        <v>0</v>
      </c>
      <c r="H13" s="117"/>
      <c r="I13" s="119"/>
    </row>
    <row r="14" spans="1:9" s="51" customFormat="1" ht="18" customHeight="1" thickBot="1" x14ac:dyDescent="0.4">
      <c r="A14" s="46">
        <v>2023</v>
      </c>
      <c r="B14" s="47">
        <v>7663874.9700000007</v>
      </c>
      <c r="C14" s="48">
        <v>-0.29980084818677943</v>
      </c>
      <c r="D14" s="53">
        <v>0</v>
      </c>
      <c r="E14" s="75">
        <v>0</v>
      </c>
      <c r="H14" s="117"/>
      <c r="I14" s="119"/>
    </row>
    <row r="15" spans="1:9" s="51" customFormat="1" ht="18" customHeight="1" thickTop="1" x14ac:dyDescent="0.35">
      <c r="A15" s="41">
        <v>2024</v>
      </c>
      <c r="B15" s="42">
        <v>9053564.3334353473</v>
      </c>
      <c r="C15" s="43">
        <v>0.18132985844305161</v>
      </c>
      <c r="D15" s="44">
        <v>0.11231235987355626</v>
      </c>
      <c r="E15" s="45">
        <v>914156.14195887651</v>
      </c>
      <c r="H15" s="118"/>
      <c r="I15" s="119"/>
    </row>
    <row r="16" spans="1:9" s="51" customFormat="1" ht="18" customHeight="1" x14ac:dyDescent="0.35">
      <c r="A16" s="41">
        <v>2025</v>
      </c>
      <c r="B16" s="42">
        <v>9975565.2662657201</v>
      </c>
      <c r="C16" s="43">
        <v>0.10183844714344925</v>
      </c>
      <c r="D16" s="44">
        <v>0.14110266048951292</v>
      </c>
      <c r="E16" s="45">
        <v>1233525.1224048883</v>
      </c>
      <c r="H16" s="118"/>
      <c r="I16" s="119"/>
    </row>
    <row r="17" spans="1:9" s="51" customFormat="1" ht="18" customHeight="1" x14ac:dyDescent="0.35">
      <c r="A17" s="41">
        <v>2026</v>
      </c>
      <c r="B17" s="42">
        <v>10501324.378142742</v>
      </c>
      <c r="C17" s="43">
        <v>5.2704693703421235E-2</v>
      </c>
      <c r="D17" s="44">
        <v>9.2571735793997467E-2</v>
      </c>
      <c r="E17" s="45">
        <v>889759.26611723006</v>
      </c>
      <c r="H17" s="118"/>
      <c r="I17" s="119"/>
    </row>
    <row r="18" spans="1:9" s="51" customFormat="1" ht="18" customHeight="1" x14ac:dyDescent="0.35">
      <c r="A18" s="41">
        <v>2027</v>
      </c>
      <c r="B18" s="42">
        <v>11048455.224518821</v>
      </c>
      <c r="C18" s="43">
        <v>5.2101128074366176E-2</v>
      </c>
      <c r="D18" s="44">
        <v>5.7426950060559534E-2</v>
      </c>
      <c r="E18" s="45">
        <v>600021.67184071988</v>
      </c>
      <c r="H18" s="118"/>
      <c r="I18" s="119"/>
    </row>
    <row r="19" spans="1:9" s="51" customFormat="1" ht="18" customHeight="1" x14ac:dyDescent="0.35">
      <c r="A19" s="41">
        <v>2028</v>
      </c>
      <c r="B19" s="42">
        <v>11420850.430403441</v>
      </c>
      <c r="C19" s="43">
        <v>3.3705635613040075E-2</v>
      </c>
      <c r="D19" s="44">
        <v>1.4521947763133536E-2</v>
      </c>
      <c r="E19" s="45">
        <v>163478.96043704078</v>
      </c>
      <c r="H19" s="118"/>
      <c r="I19" s="119"/>
    </row>
    <row r="20" spans="1:9" s="51" customFormat="1" ht="18" customHeight="1" x14ac:dyDescent="0.35">
      <c r="A20" s="41">
        <v>2029</v>
      </c>
      <c r="B20" s="42">
        <v>10933088.276163299</v>
      </c>
      <c r="C20" s="43">
        <v>-4.2708041508158767E-2</v>
      </c>
      <c r="D20" s="44">
        <v>-2.3260958116356645E-2</v>
      </c>
      <c r="E20" s="45">
        <v>-260370.57757394388</v>
      </c>
      <c r="H20" s="118"/>
      <c r="I20" s="119"/>
    </row>
    <row r="21" spans="1:9" s="51" customFormat="1" ht="18" customHeight="1" x14ac:dyDescent="0.35">
      <c r="A21" s="41">
        <v>2030</v>
      </c>
      <c r="B21" s="42">
        <v>9405427.3953258079</v>
      </c>
      <c r="C21" s="43">
        <v>-0.13972821239979838</v>
      </c>
      <c r="D21" s="44">
        <v>-3.2211734619286725E-2</v>
      </c>
      <c r="E21" s="45">
        <v>-313048.98196923546</v>
      </c>
      <c r="H21" s="118"/>
      <c r="I21" s="119"/>
    </row>
    <row r="22" spans="1:9" s="51" customFormat="1" ht="18" customHeight="1" x14ac:dyDescent="0.35">
      <c r="A22" s="41">
        <v>2031</v>
      </c>
      <c r="B22" s="42">
        <v>9789029.7217851467</v>
      </c>
      <c r="C22" s="43">
        <v>4.0785209468522154E-2</v>
      </c>
      <c r="D22" s="44">
        <v>-2.9682081825916917E-2</v>
      </c>
      <c r="E22" s="45">
        <v>-299446.9912965484</v>
      </c>
      <c r="H22" s="118"/>
      <c r="I22" s="119"/>
    </row>
    <row r="23" spans="1:9" s="51" customFormat="1" ht="18" customHeight="1" x14ac:dyDescent="0.35">
      <c r="A23" s="41">
        <v>2032</v>
      </c>
      <c r="B23" s="42">
        <v>10116499.869985206</v>
      </c>
      <c r="C23" s="43">
        <v>3.3452768814388856E-2</v>
      </c>
      <c r="D23" s="44">
        <v>-3.0940427119509839E-2</v>
      </c>
      <c r="E23" s="45">
        <v>-323002.66742260382</v>
      </c>
      <c r="H23" s="118"/>
      <c r="I23" s="119"/>
    </row>
    <row r="24" spans="1:9" s="51" customFormat="1" ht="18" customHeight="1" x14ac:dyDescent="0.35">
      <c r="A24" s="41">
        <v>2033</v>
      </c>
      <c r="B24" s="42">
        <v>10482575.579977054</v>
      </c>
      <c r="C24" s="43">
        <v>3.6186004517033021E-2</v>
      </c>
      <c r="D24" s="44">
        <v>-3.0233172686477516E-2</v>
      </c>
      <c r="E24" s="45">
        <v>-326801.77211922593</v>
      </c>
      <c r="H24" s="118"/>
      <c r="I24" s="119"/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5" t="s">
        <v>83</v>
      </c>
      <c r="B26" s="3"/>
      <c r="C26" s="3"/>
    </row>
    <row r="27" spans="1:9" ht="21.75" customHeight="1" x14ac:dyDescent="0.35">
      <c r="A27" s="29" t="s">
        <v>167</v>
      </c>
      <c r="B27" s="3"/>
      <c r="C27" s="3"/>
    </row>
    <row r="28" spans="1:9" ht="21.75" customHeight="1" x14ac:dyDescent="0.35">
      <c r="A28" s="110" t="s">
        <v>191</v>
      </c>
      <c r="B28" s="3"/>
      <c r="C28" s="3"/>
    </row>
    <row r="29" spans="1:9" ht="21.75" customHeight="1" x14ac:dyDescent="0.35">
      <c r="A29" s="108"/>
      <c r="B29" s="3"/>
      <c r="C29" s="3"/>
    </row>
    <row r="30" spans="1:9" ht="21.75" customHeight="1" x14ac:dyDescent="0.35">
      <c r="A30" s="263" t="str">
        <f>Headings!F17</f>
        <v>Page 17</v>
      </c>
      <c r="B30" s="266"/>
      <c r="C30" s="266"/>
      <c r="D30" s="266"/>
      <c r="E30" s="265"/>
    </row>
    <row r="32" spans="1:9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Headings!E18</f>
        <v>July 2024 Investment Pool Nominal Rate of Return Forecast</v>
      </c>
      <c r="B1" s="269"/>
      <c r="C1" s="269"/>
      <c r="D1" s="269"/>
    </row>
    <row r="2" spans="1:4" ht="21.75" customHeight="1" x14ac:dyDescent="0.35">
      <c r="A2" s="264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5.0556999999999894E-3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5.9749E-3</v>
      </c>
      <c r="C6" s="43">
        <v>9.1920000000001063E-4</v>
      </c>
      <c r="D6" s="44">
        <v>0</v>
      </c>
    </row>
    <row r="7" spans="1:4" s="51" customFormat="1" ht="18" customHeight="1" x14ac:dyDescent="0.35">
      <c r="A7" s="41">
        <v>2016</v>
      </c>
      <c r="B7" s="54">
        <v>8.2862999999999999E-3</v>
      </c>
      <c r="C7" s="43">
        <v>2.3113999999999999E-3</v>
      </c>
      <c r="D7" s="44">
        <v>0</v>
      </c>
    </row>
    <row r="8" spans="1:4" s="51" customFormat="1" ht="18" customHeight="1" x14ac:dyDescent="0.35">
      <c r="A8" s="41">
        <v>2017</v>
      </c>
      <c r="B8" s="54">
        <v>1.1222000000000001E-2</v>
      </c>
      <c r="C8" s="43">
        <v>2.9357000000000012E-3</v>
      </c>
      <c r="D8" s="44">
        <v>0</v>
      </c>
    </row>
    <row r="9" spans="1:4" s="51" customFormat="1" ht="18" customHeight="1" x14ac:dyDescent="0.35">
      <c r="A9" s="41">
        <v>2018</v>
      </c>
      <c r="B9" s="54">
        <v>1.7256000000000001E-2</v>
      </c>
      <c r="C9" s="43">
        <v>6.0339999999999994E-3</v>
      </c>
      <c r="D9" s="44">
        <v>0</v>
      </c>
    </row>
    <row r="10" spans="1:4" s="51" customFormat="1" ht="18" customHeight="1" x14ac:dyDescent="0.35">
      <c r="A10" s="41">
        <v>2019</v>
      </c>
      <c r="B10" s="54">
        <v>2.23456E-2</v>
      </c>
      <c r="C10" s="43">
        <v>5.0895999999999997E-3</v>
      </c>
      <c r="D10" s="44">
        <v>0</v>
      </c>
    </row>
    <row r="11" spans="1:4" s="51" customFormat="1" ht="18" customHeight="1" x14ac:dyDescent="0.35">
      <c r="A11" s="41">
        <v>2020</v>
      </c>
      <c r="B11" s="54">
        <v>1.3897E-2</v>
      </c>
      <c r="C11" s="43">
        <v>-8.4486000000000006E-3</v>
      </c>
      <c r="D11" s="44">
        <v>0</v>
      </c>
    </row>
    <row r="12" spans="1:4" s="51" customFormat="1" ht="18" customHeight="1" x14ac:dyDescent="0.35">
      <c r="A12" s="41">
        <v>2021</v>
      </c>
      <c r="B12" s="54">
        <v>6.7288599999999997E-3</v>
      </c>
      <c r="C12" s="43">
        <v>-7.1681399999999999E-3</v>
      </c>
      <c r="D12" s="44">
        <v>0</v>
      </c>
    </row>
    <row r="13" spans="1:4" s="51" customFormat="1" ht="18" customHeight="1" x14ac:dyDescent="0.35">
      <c r="A13" s="41">
        <v>2022</v>
      </c>
      <c r="B13" s="54">
        <v>1.11E-2</v>
      </c>
      <c r="C13" s="43">
        <v>4.3711400000000008E-3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3.1E-2</v>
      </c>
      <c r="C14" s="48">
        <v>1.9900000000000001E-2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4.1500000000000002E-2</v>
      </c>
      <c r="C15" s="43">
        <v>1.0500000000000002E-2</v>
      </c>
      <c r="D15" s="44">
        <v>0</v>
      </c>
    </row>
    <row r="16" spans="1:4" ht="18" customHeight="1" x14ac:dyDescent="0.35">
      <c r="A16" s="41">
        <v>2025</v>
      </c>
      <c r="B16" s="54">
        <v>3.9E-2</v>
      </c>
      <c r="C16" s="43">
        <v>-2.5000000000000022E-3</v>
      </c>
      <c r="D16" s="44">
        <v>0</v>
      </c>
    </row>
    <row r="17" spans="1:4" s="126" customFormat="1" ht="18" customHeight="1" x14ac:dyDescent="0.35">
      <c r="A17" s="41">
        <v>2026</v>
      </c>
      <c r="B17" s="54">
        <v>3.5000000000000003E-2</v>
      </c>
      <c r="C17" s="43">
        <v>-3.9999999999999966E-3</v>
      </c>
      <c r="D17" s="44">
        <v>0</v>
      </c>
    </row>
    <row r="18" spans="1:4" s="141" customFormat="1" ht="18" customHeight="1" x14ac:dyDescent="0.35">
      <c r="A18" s="41">
        <v>2027</v>
      </c>
      <c r="B18" s="54">
        <v>3.1288145678417797E-2</v>
      </c>
      <c r="C18" s="43">
        <v>-3.7118543215822059E-3</v>
      </c>
      <c r="D18" s="44">
        <v>1.9917811883673961E-3</v>
      </c>
    </row>
    <row r="19" spans="1:4" s="143" customFormat="1" ht="18" customHeight="1" x14ac:dyDescent="0.35">
      <c r="A19" s="41">
        <v>2028</v>
      </c>
      <c r="B19" s="54">
        <v>2.8258353807332898E-2</v>
      </c>
      <c r="C19" s="43">
        <v>-3.0297918710848991E-3</v>
      </c>
      <c r="D19" s="44">
        <v>1.2124042508779992E-4</v>
      </c>
    </row>
    <row r="20" spans="1:4" s="154" customFormat="1" ht="18" customHeight="1" x14ac:dyDescent="0.35">
      <c r="A20" s="41">
        <v>2029</v>
      </c>
      <c r="B20" s="54">
        <v>2.8309372674862599E-2</v>
      </c>
      <c r="C20" s="43">
        <v>5.1018867529700751E-5</v>
      </c>
      <c r="D20" s="44">
        <v>1.4360934461299726E-4</v>
      </c>
    </row>
    <row r="21" spans="1:4" s="156" customFormat="1" ht="18" customHeight="1" x14ac:dyDescent="0.35">
      <c r="A21" s="41">
        <v>2030</v>
      </c>
      <c r="B21" s="54">
        <v>2.8354132319008598E-2</v>
      </c>
      <c r="C21" s="43">
        <v>4.4759644145998811E-5</v>
      </c>
      <c r="D21" s="44">
        <v>1.6842245011889842E-4</v>
      </c>
    </row>
    <row r="22" spans="1:4" s="156" customFormat="1" ht="18" customHeight="1" x14ac:dyDescent="0.35">
      <c r="A22" s="41">
        <v>2031</v>
      </c>
      <c r="B22" s="54">
        <v>2.8363749183836599E-2</v>
      </c>
      <c r="C22" s="43">
        <v>9.6168648280013647E-6</v>
      </c>
      <c r="D22" s="44">
        <v>1.9113978195239856E-4</v>
      </c>
    </row>
    <row r="23" spans="1:4" s="156" customFormat="1" ht="18" customHeight="1" x14ac:dyDescent="0.35">
      <c r="A23" s="41">
        <v>2032</v>
      </c>
      <c r="B23" s="54">
        <v>2.8373409854378598E-2</v>
      </c>
      <c r="C23" s="43">
        <v>9.6606705419985395E-6</v>
      </c>
      <c r="D23" s="44">
        <v>2.176334824834994E-4</v>
      </c>
    </row>
    <row r="24" spans="1:4" s="156" customFormat="1" ht="18" customHeight="1" x14ac:dyDescent="0.35">
      <c r="A24" s="41">
        <v>2033</v>
      </c>
      <c r="B24" s="54">
        <v>2.8380000000000002E-2</v>
      </c>
      <c r="C24" s="43">
        <v>6.5901456214045862E-6</v>
      </c>
      <c r="D24" s="44">
        <v>2.2974777776970171E-4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16</v>
      </c>
      <c r="B26" s="3"/>
      <c r="C26" s="3"/>
    </row>
    <row r="27" spans="1:4" ht="21.75" customHeight="1" x14ac:dyDescent="0.35">
      <c r="A27" s="25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Headings!F18</f>
        <v>Page 18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Headings!E19</f>
        <v>July 2024 Investment Pool Real Rate of Return Forecast</v>
      </c>
      <c r="B1" s="269"/>
      <c r="C1" s="269"/>
      <c r="D1" s="269"/>
    </row>
    <row r="2" spans="1:4" ht="21.75" customHeight="1" x14ac:dyDescent="0.35">
      <c r="A2" s="264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-1.3144281885471898E-2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-7.5234077565325963E-3</v>
      </c>
      <c r="C6" s="43">
        <v>5.6208741289393016E-3</v>
      </c>
      <c r="D6" s="44">
        <v>0</v>
      </c>
    </row>
    <row r="7" spans="1:4" s="51" customFormat="1" ht="18" customHeight="1" x14ac:dyDescent="0.35">
      <c r="A7" s="41">
        <v>2016</v>
      </c>
      <c r="B7" s="54">
        <v>-1.3557806575488662E-2</v>
      </c>
      <c r="C7" s="43">
        <v>-6.034398818956066E-3</v>
      </c>
      <c r="D7" s="44">
        <v>0</v>
      </c>
    </row>
    <row r="8" spans="1:4" s="51" customFormat="1" ht="18" customHeight="1" x14ac:dyDescent="0.35">
      <c r="A8" s="41">
        <v>2017</v>
      </c>
      <c r="B8" s="54">
        <v>-1.8737224587692447E-2</v>
      </c>
      <c r="C8" s="43">
        <v>-5.1794180122037847E-3</v>
      </c>
      <c r="D8" s="44">
        <v>0</v>
      </c>
    </row>
    <row r="9" spans="1:4" s="51" customFormat="1" ht="18" customHeight="1" x14ac:dyDescent="0.35">
      <c r="A9" s="41">
        <v>2018</v>
      </c>
      <c r="B9" s="54">
        <v>-1.4343632504454362E-2</v>
      </c>
      <c r="C9" s="43">
        <v>4.3935920832380848E-3</v>
      </c>
      <c r="D9" s="44">
        <v>0</v>
      </c>
    </row>
    <row r="10" spans="1:4" s="51" customFormat="1" ht="18" customHeight="1" x14ac:dyDescent="0.35">
      <c r="A10" s="41">
        <v>2019</v>
      </c>
      <c r="B10" s="54">
        <v>-3.0122368251410681E-3</v>
      </c>
      <c r="C10" s="43">
        <v>1.1331395679313294E-2</v>
      </c>
      <c r="D10" s="44">
        <v>0</v>
      </c>
    </row>
    <row r="11" spans="1:4" s="51" customFormat="1" ht="18" customHeight="1" x14ac:dyDescent="0.35">
      <c r="A11" s="41">
        <v>2020</v>
      </c>
      <c r="B11" s="54">
        <v>-2.992137586293353E-3</v>
      </c>
      <c r="C11" s="43">
        <v>2.0099238847715029E-5</v>
      </c>
      <c r="D11" s="44">
        <v>0</v>
      </c>
    </row>
    <row r="12" spans="1:4" s="51" customFormat="1" ht="18" customHeight="1" x14ac:dyDescent="0.35">
      <c r="A12" s="41">
        <v>2021</v>
      </c>
      <c r="B12" s="54">
        <v>-3.7098384016849395E-2</v>
      </c>
      <c r="C12" s="43">
        <v>-3.4106246430556042E-2</v>
      </c>
      <c r="D12" s="44">
        <v>-5.9729998724833422E-14</v>
      </c>
    </row>
    <row r="13" spans="1:4" s="51" customFormat="1" ht="18" customHeight="1" x14ac:dyDescent="0.35">
      <c r="A13" s="41">
        <v>2022</v>
      </c>
      <c r="B13" s="54">
        <v>-7.2404324465261571E-2</v>
      </c>
      <c r="C13" s="43">
        <v>-3.5305940448412176E-2</v>
      </c>
      <c r="D13" s="44">
        <v>-1.08124620368244E-12</v>
      </c>
    </row>
    <row r="14" spans="1:4" s="51" customFormat="1" ht="18" customHeight="1" thickBot="1" x14ac:dyDescent="0.4">
      <c r="A14" s="46">
        <v>2023</v>
      </c>
      <c r="B14" s="55">
        <v>-2.5497874400387532E-2</v>
      </c>
      <c r="C14" s="48">
        <v>4.6906450064874039E-2</v>
      </c>
      <c r="D14" s="53">
        <v>1.9133583606389948E-12</v>
      </c>
    </row>
    <row r="15" spans="1:4" s="51" customFormat="1" ht="18" customHeight="1" thickTop="1" x14ac:dyDescent="0.35">
      <c r="A15" s="41">
        <v>2024</v>
      </c>
      <c r="B15" s="54">
        <v>2.2132409545805309E-3</v>
      </c>
      <c r="C15" s="43">
        <v>2.7711115354968063E-2</v>
      </c>
      <c r="D15" s="44">
        <v>-1.3430069409754442E-2</v>
      </c>
    </row>
    <row r="16" spans="1:4" ht="18" customHeight="1" x14ac:dyDescent="0.35">
      <c r="A16" s="41">
        <v>2025</v>
      </c>
      <c r="B16" s="54">
        <v>3.9617354333751909E-3</v>
      </c>
      <c r="C16" s="43">
        <v>1.7484944787946599E-3</v>
      </c>
      <c r="D16" s="44">
        <v>-1.3923218412138061E-2</v>
      </c>
    </row>
    <row r="17" spans="1:4" s="126" customFormat="1" ht="18" customHeight="1" x14ac:dyDescent="0.35">
      <c r="A17" s="41">
        <v>2026</v>
      </c>
      <c r="B17" s="54">
        <v>4.9519370812698416E-3</v>
      </c>
      <c r="C17" s="43">
        <v>9.902016478946507E-4</v>
      </c>
      <c r="D17" s="44">
        <v>-7.0717106440303379E-3</v>
      </c>
    </row>
    <row r="18" spans="1:4" s="141" customFormat="1" ht="18" customHeight="1" x14ac:dyDescent="0.35">
      <c r="A18" s="41">
        <v>2027</v>
      </c>
      <c r="B18" s="54">
        <v>4.2731966875233507E-3</v>
      </c>
      <c r="C18" s="43">
        <v>-6.7874039374649087E-4</v>
      </c>
      <c r="D18" s="44">
        <v>-8.2231388144471396E-4</v>
      </c>
    </row>
    <row r="19" spans="1:4" s="143" customFormat="1" ht="18" customHeight="1" x14ac:dyDescent="0.35">
      <c r="A19" s="41">
        <v>2028</v>
      </c>
      <c r="B19" s="54">
        <v>5.6753362509986971E-5</v>
      </c>
      <c r="C19" s="43">
        <v>-4.2164433250133637E-3</v>
      </c>
      <c r="D19" s="44">
        <v>-2.6446938395265907E-3</v>
      </c>
    </row>
    <row r="20" spans="1:4" s="154" customFormat="1" ht="18" customHeight="1" x14ac:dyDescent="0.35">
      <c r="A20" s="41">
        <v>2029</v>
      </c>
      <c r="B20" s="54">
        <v>1.5675198937008528E-3</v>
      </c>
      <c r="C20" s="43">
        <v>1.5107665311908658E-3</v>
      </c>
      <c r="D20" s="44">
        <v>-1.1745530751272604E-3</v>
      </c>
    </row>
    <row r="21" spans="1:4" s="156" customFormat="1" ht="18" customHeight="1" x14ac:dyDescent="0.35">
      <c r="A21" s="41">
        <v>2030</v>
      </c>
      <c r="B21" s="54">
        <v>2.1967959448481178E-3</v>
      </c>
      <c r="C21" s="43">
        <v>6.2927605114726504E-4</v>
      </c>
      <c r="D21" s="44">
        <v>-9.2619826548534512E-4</v>
      </c>
    </row>
    <row r="22" spans="1:4" s="156" customFormat="1" ht="18" customHeight="1" x14ac:dyDescent="0.35">
      <c r="A22" s="41">
        <v>2031</v>
      </c>
      <c r="B22" s="54">
        <v>2.1085063182972874E-3</v>
      </c>
      <c r="C22" s="43">
        <v>-8.8289626550830391E-5</v>
      </c>
      <c r="D22" s="44">
        <v>-8.5976442546553677E-4</v>
      </c>
    </row>
    <row r="23" spans="1:4" s="156" customFormat="1" ht="18" customHeight="1" x14ac:dyDescent="0.35">
      <c r="A23" s="41">
        <v>2032</v>
      </c>
      <c r="B23" s="54">
        <v>1.825046131883834E-3</v>
      </c>
      <c r="C23" s="43">
        <v>-2.8346018641345339E-4</v>
      </c>
      <c r="D23" s="44">
        <v>-8.9432743480699628E-4</v>
      </c>
    </row>
    <row r="24" spans="1:4" s="156" customFormat="1" ht="18" customHeight="1" x14ac:dyDescent="0.35">
      <c r="A24" s="41">
        <v>2033</v>
      </c>
      <c r="B24" s="54">
        <v>1.8314661471019456E-3</v>
      </c>
      <c r="C24" s="43">
        <v>6.42001521811153E-6</v>
      </c>
      <c r="D24" s="44">
        <v>-1.5461570202113251E-4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33</v>
      </c>
      <c r="B26" s="3"/>
      <c r="C26" s="3"/>
    </row>
    <row r="27" spans="1:4" ht="21.75" customHeight="1" x14ac:dyDescent="0.35">
      <c r="A27" s="29" t="s">
        <v>168</v>
      </c>
      <c r="B27" s="3"/>
      <c r="C27" s="3"/>
    </row>
    <row r="28" spans="1:4" ht="21.75" customHeight="1" x14ac:dyDescent="0.35">
      <c r="A28" s="29" t="s">
        <v>300</v>
      </c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Headings!F19</f>
        <v>Page 19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" style="18" bestFit="1" customWidth="1"/>
    <col min="7" max="16384" width="10.7265625" style="18"/>
  </cols>
  <sheetData>
    <row r="1" spans="1:5" ht="23.4" x14ac:dyDescent="0.35">
      <c r="A1" s="264" t="str">
        <f>Headings!E2</f>
        <v>July 2024 Countywide Assessed Value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ht="18" customHeight="1" x14ac:dyDescent="0.35">
      <c r="A5" s="36">
        <v>2014</v>
      </c>
      <c r="B5" s="37">
        <v>340643616342</v>
      </c>
      <c r="C5" s="80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388118855592</v>
      </c>
      <c r="C6" s="43">
        <v>0.13936923216061592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426335605836</v>
      </c>
      <c r="C7" s="43">
        <v>9.8466615814652325E-2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471456288020</v>
      </c>
      <c r="C8" s="43">
        <v>0.1058337177715265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534662434752.99994</v>
      </c>
      <c r="C9" s="43">
        <v>0.13406576248765312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606623698131</v>
      </c>
      <c r="C10" s="43">
        <v>0.13459195690687387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642490492043.99902</v>
      </c>
      <c r="C11" s="43">
        <v>5.9125276548714023E-2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659534881337</v>
      </c>
      <c r="C12" s="43">
        <v>2.6528624943190193E-2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722527903971.99902</v>
      </c>
      <c r="C13" s="43">
        <v>9.5511282901823868E-2</v>
      </c>
      <c r="D13" s="44">
        <v>0</v>
      </c>
      <c r="E13" s="45">
        <v>0</v>
      </c>
    </row>
    <row r="14" spans="1:5" ht="18" customHeight="1" x14ac:dyDescent="0.35">
      <c r="A14" s="41">
        <v>2023</v>
      </c>
      <c r="B14" s="42">
        <v>879895419279</v>
      </c>
      <c r="C14" s="43">
        <v>0.21780129797326087</v>
      </c>
      <c r="D14" s="44">
        <v>0</v>
      </c>
      <c r="E14" s="45">
        <v>0</v>
      </c>
    </row>
    <row r="15" spans="1:5" ht="18" customHeight="1" thickBot="1" x14ac:dyDescent="0.4">
      <c r="A15" s="46">
        <v>2024</v>
      </c>
      <c r="B15" s="47">
        <v>833036264378</v>
      </c>
      <c r="C15" s="48">
        <v>-5.3255368620281129E-2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877881405201.86096</v>
      </c>
      <c r="C16" s="43">
        <v>5.383335965253E-2</v>
      </c>
      <c r="D16" s="44">
        <v>3.3620150203908183E-2</v>
      </c>
      <c r="E16" s="45">
        <v>28554498186.090942</v>
      </c>
    </row>
    <row r="17" spans="1:6" s="126" customFormat="1" ht="18" customHeight="1" x14ac:dyDescent="0.35">
      <c r="A17" s="41">
        <v>2026</v>
      </c>
      <c r="B17" s="42">
        <v>933448474667.69397</v>
      </c>
      <c r="C17" s="43">
        <v>6.329678375298986E-2</v>
      </c>
      <c r="D17" s="44">
        <v>5.7304648362674238E-2</v>
      </c>
      <c r="E17" s="45">
        <v>50591791768.192871</v>
      </c>
    </row>
    <row r="18" spans="1:6" s="141" customFormat="1" ht="18" customHeight="1" x14ac:dyDescent="0.35">
      <c r="A18" s="41">
        <v>2027</v>
      </c>
      <c r="B18" s="42">
        <v>985639169263.29395</v>
      </c>
      <c r="C18" s="43">
        <v>5.5911703765095133E-2</v>
      </c>
      <c r="D18" s="44">
        <v>7.3142340247834392E-2</v>
      </c>
      <c r="E18" s="45">
        <v>67178372128.341919</v>
      </c>
    </row>
    <row r="19" spans="1:6" s="143" customFormat="1" ht="18" customHeight="1" x14ac:dyDescent="0.35">
      <c r="A19" s="41">
        <v>2028</v>
      </c>
      <c r="B19" s="42">
        <v>1032156023158.61</v>
      </c>
      <c r="C19" s="43">
        <v>4.7194607667717436E-2</v>
      </c>
      <c r="D19" s="44">
        <v>7.6991745829842806E-2</v>
      </c>
      <c r="E19" s="45">
        <v>73786539682.843994</v>
      </c>
    </row>
    <row r="20" spans="1:6" s="153" customFormat="1" ht="18" customHeight="1" x14ac:dyDescent="0.35">
      <c r="A20" s="41">
        <v>2029</v>
      </c>
      <c r="B20" s="42">
        <v>1076569848179.52</v>
      </c>
      <c r="C20" s="43">
        <v>4.303014662937743E-2</v>
      </c>
      <c r="D20" s="44">
        <v>7.8294537081994742E-2</v>
      </c>
      <c r="E20" s="45">
        <v>78169308107.363037</v>
      </c>
    </row>
    <row r="21" spans="1:6" s="156" customFormat="1" ht="18" customHeight="1" x14ac:dyDescent="0.35">
      <c r="A21" s="41">
        <v>2030</v>
      </c>
      <c r="B21" s="42">
        <v>1124230211452.1699</v>
      </c>
      <c r="C21" s="43">
        <v>4.4270572274751618E-2</v>
      </c>
      <c r="D21" s="44">
        <v>8.0279683648482703E-2</v>
      </c>
      <c r="E21" s="45">
        <v>83545814190.109985</v>
      </c>
    </row>
    <row r="22" spans="1:6" s="156" customFormat="1" ht="18" customHeight="1" x14ac:dyDescent="0.35">
      <c r="A22" s="41">
        <v>2031</v>
      </c>
      <c r="B22" s="42">
        <v>1167742824550.2002</v>
      </c>
      <c r="C22" s="43">
        <v>3.8704362020146155E-2</v>
      </c>
      <c r="D22" s="44">
        <v>7.4911368308147708E-2</v>
      </c>
      <c r="E22" s="45">
        <v>81380861155.800293</v>
      </c>
    </row>
    <row r="23" spans="1:6" s="156" customFormat="1" ht="18" customHeight="1" x14ac:dyDescent="0.35">
      <c r="A23" s="41">
        <v>2032</v>
      </c>
      <c r="B23" s="42">
        <v>1212588561555.99</v>
      </c>
      <c r="C23" s="43">
        <v>3.8403778694220403E-2</v>
      </c>
      <c r="D23" s="44">
        <v>6.4998564976683326E-2</v>
      </c>
      <c r="E23" s="45">
        <v>74006218412.139893</v>
      </c>
      <c r="F23" s="219"/>
    </row>
    <row r="24" spans="1:6" s="156" customFormat="1" ht="18" customHeight="1" x14ac:dyDescent="0.35">
      <c r="A24" s="41">
        <v>2033</v>
      </c>
      <c r="B24" s="42">
        <v>1259159998553.77</v>
      </c>
      <c r="C24" s="43">
        <v>3.8406627337816523E-2</v>
      </c>
      <c r="D24" s="44">
        <v>5.5380816858442872E-2</v>
      </c>
      <c r="E24" s="45">
        <v>66074073132.159912</v>
      </c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8" t="s">
        <v>142</v>
      </c>
      <c r="B26" s="3"/>
      <c r="C26" s="3"/>
    </row>
    <row r="27" spans="1:6" ht="21.75" customHeight="1" x14ac:dyDescent="0.35">
      <c r="A27" s="22" t="s">
        <v>161</v>
      </c>
      <c r="B27" s="3"/>
      <c r="C27" s="3"/>
      <c r="D27" s="96"/>
      <c r="E27" s="96"/>
    </row>
    <row r="28" spans="1:6" ht="21.75" customHeight="1" x14ac:dyDescent="0.35">
      <c r="A28" s="27"/>
      <c r="B28" s="3"/>
      <c r="C28" s="3"/>
      <c r="D28" s="96"/>
      <c r="E28" s="96"/>
    </row>
    <row r="29" spans="1:6" ht="21.75" customHeight="1" x14ac:dyDescent="0.35">
      <c r="A29" s="22"/>
      <c r="B29" s="96"/>
      <c r="C29" s="96"/>
      <c r="D29" s="96"/>
      <c r="E29" s="96"/>
    </row>
    <row r="30" spans="1:6" ht="21.75" customHeight="1" x14ac:dyDescent="0.35">
      <c r="A30" s="263" t="str">
        <f>Headings!F2</f>
        <v>Page 2</v>
      </c>
      <c r="B30" s="263"/>
      <c r="C30" s="263"/>
      <c r="D30" s="263"/>
      <c r="E30" s="263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Headings!E20</f>
        <v>July 2024 National CPI-U Forecast</v>
      </c>
      <c r="B1" s="269"/>
      <c r="C1" s="269"/>
      <c r="D1" s="269"/>
    </row>
    <row r="2" spans="1:4" ht="21.75" customHeight="1" x14ac:dyDescent="0.35">
      <c r="A2" s="264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1.62218778572869E-2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1.1869762097864701E-3</v>
      </c>
      <c r="C6" s="43">
        <v>-1.503490164750043E-2</v>
      </c>
      <c r="D6" s="44">
        <v>0</v>
      </c>
    </row>
    <row r="7" spans="1:4" s="51" customFormat="1" ht="18" customHeight="1" x14ac:dyDescent="0.35">
      <c r="A7" s="41">
        <v>2016</v>
      </c>
      <c r="B7" s="54">
        <v>1.26151288726126E-2</v>
      </c>
      <c r="C7" s="43">
        <v>1.142815266282613E-2</v>
      </c>
      <c r="D7" s="44">
        <v>0</v>
      </c>
    </row>
    <row r="8" spans="1:4" s="51" customFormat="1" ht="18" customHeight="1" x14ac:dyDescent="0.35">
      <c r="A8" s="41">
        <v>2017</v>
      </c>
      <c r="B8" s="54">
        <v>2.1303545313261698E-2</v>
      </c>
      <c r="C8" s="43">
        <v>8.688416440649098E-3</v>
      </c>
      <c r="D8" s="44">
        <v>0</v>
      </c>
    </row>
    <row r="9" spans="1:4" s="51" customFormat="1" ht="18" customHeight="1" x14ac:dyDescent="0.35">
      <c r="A9" s="41">
        <v>2018</v>
      </c>
      <c r="B9" s="54">
        <v>2.4425832969281899E-2</v>
      </c>
      <c r="C9" s="43">
        <v>3.1222876560202013E-3</v>
      </c>
      <c r="D9" s="44">
        <v>0</v>
      </c>
    </row>
    <row r="10" spans="1:4" s="51" customFormat="1" ht="18" customHeight="1" x14ac:dyDescent="0.35">
      <c r="A10" s="41">
        <v>2019</v>
      </c>
      <c r="B10" s="54">
        <v>1.8122100752601299E-2</v>
      </c>
      <c r="C10" s="43">
        <v>-6.3037322166805999E-3</v>
      </c>
      <c r="D10" s="44">
        <v>0</v>
      </c>
    </row>
    <row r="11" spans="1:4" s="51" customFormat="1" ht="18" customHeight="1" x14ac:dyDescent="0.35">
      <c r="A11" s="41">
        <v>2020</v>
      </c>
      <c r="B11" s="54">
        <v>1.23358439630636E-2</v>
      </c>
      <c r="C11" s="43">
        <v>-5.7862567895376991E-3</v>
      </c>
      <c r="D11" s="44">
        <v>0</v>
      </c>
    </row>
    <row r="12" spans="1:4" s="51" customFormat="1" ht="18" customHeight="1" x14ac:dyDescent="0.35">
      <c r="A12" s="41">
        <v>2021</v>
      </c>
      <c r="B12" s="54">
        <v>4.6978588636373962E-2</v>
      </c>
      <c r="C12" s="43">
        <v>3.4642744673310362E-2</v>
      </c>
      <c r="D12" s="44">
        <v>0</v>
      </c>
    </row>
    <row r="13" spans="1:4" s="51" customFormat="1" ht="18" customHeight="1" x14ac:dyDescent="0.35">
      <c r="A13" s="41">
        <v>2022</v>
      </c>
      <c r="B13" s="54">
        <v>8.0021999999999996E-2</v>
      </c>
      <c r="C13" s="43">
        <v>3.3043411363626034E-2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4.1282696278770396E-2</v>
      </c>
      <c r="C14" s="48">
        <v>-3.87393037212296E-2</v>
      </c>
      <c r="D14" s="53">
        <v>-6.2940014962799273E-5</v>
      </c>
    </row>
    <row r="15" spans="1:4" s="51" customFormat="1" ht="18" customHeight="1" thickTop="1" x14ac:dyDescent="0.35">
      <c r="A15" s="41">
        <v>2024</v>
      </c>
      <c r="B15" s="54">
        <v>3.0528E-2</v>
      </c>
      <c r="C15" s="43">
        <v>-1.0754696278770397E-2</v>
      </c>
      <c r="D15" s="44">
        <v>2.914906008353698E-3</v>
      </c>
    </row>
    <row r="16" spans="1:4" ht="18" customHeight="1" x14ac:dyDescent="0.35">
      <c r="A16" s="41">
        <v>2025</v>
      </c>
      <c r="B16" s="54">
        <v>2.8944912154308403E-2</v>
      </c>
      <c r="C16" s="43">
        <v>-1.583087845691597E-3</v>
      </c>
      <c r="D16" s="44">
        <v>2.4834234052605007E-3</v>
      </c>
    </row>
    <row r="17" spans="1:4" s="126" customFormat="1" ht="18" customHeight="1" x14ac:dyDescent="0.35">
      <c r="A17" s="41">
        <v>2026</v>
      </c>
      <c r="B17" s="54">
        <v>2.6403711534308899E-2</v>
      </c>
      <c r="C17" s="43">
        <v>-2.5412006199995035E-3</v>
      </c>
      <c r="D17" s="44">
        <v>3.4022538520230017E-4</v>
      </c>
    </row>
    <row r="18" spans="1:4" s="141" customFormat="1" ht="18" customHeight="1" x14ac:dyDescent="0.35">
      <c r="A18" s="41">
        <v>2027</v>
      </c>
      <c r="B18" s="54">
        <v>2.3298443271922299E-2</v>
      </c>
      <c r="C18" s="43">
        <v>-3.1052682623865999E-3</v>
      </c>
      <c r="D18" s="44">
        <v>-1.6936588318752013E-3</v>
      </c>
    </row>
    <row r="19" spans="1:4" s="143" customFormat="1" ht="18" customHeight="1" x14ac:dyDescent="0.35">
      <c r="A19" s="41">
        <v>2028</v>
      </c>
      <c r="B19" s="54">
        <v>2.4875684898114599E-2</v>
      </c>
      <c r="C19" s="43">
        <v>1.5772416261922995E-3</v>
      </c>
      <c r="D19" s="44">
        <v>-1.605468301741006E-4</v>
      </c>
    </row>
    <row r="20" spans="1:4" s="154" customFormat="1" ht="18" customHeight="1" x14ac:dyDescent="0.35">
      <c r="A20" s="41">
        <v>2029</v>
      </c>
      <c r="B20" s="54">
        <v>2.4459063329204001E-2</v>
      </c>
      <c r="C20" s="43">
        <v>-4.1662156891059815E-4</v>
      </c>
      <c r="D20" s="44">
        <v>-3.7827550969439863E-4</v>
      </c>
    </row>
    <row r="21" spans="1:4" s="156" customFormat="1" ht="18" customHeight="1" x14ac:dyDescent="0.35">
      <c r="A21" s="41">
        <v>2030</v>
      </c>
      <c r="B21" s="54">
        <v>2.3732091732841097E-2</v>
      </c>
      <c r="C21" s="43">
        <v>-7.2697159636290337E-4</v>
      </c>
      <c r="D21" s="44">
        <v>-1.0140059229880038E-3</v>
      </c>
    </row>
    <row r="22" spans="1:4" s="156" customFormat="1" ht="18" customHeight="1" x14ac:dyDescent="0.35">
      <c r="A22" s="41">
        <v>2031</v>
      </c>
      <c r="B22" s="54">
        <v>2.3853781512848199E-2</v>
      </c>
      <c r="C22" s="43">
        <v>1.2168978000710179E-4</v>
      </c>
      <c r="D22" s="44">
        <v>-1.1110435105011023E-3</v>
      </c>
    </row>
    <row r="23" spans="1:4" s="156" customFormat="1" ht="18" customHeight="1" x14ac:dyDescent="0.35">
      <c r="A23" s="41">
        <v>2032</v>
      </c>
      <c r="B23" s="54">
        <v>2.4078969731300203E-2</v>
      </c>
      <c r="C23" s="43">
        <v>2.2518821845200418E-4</v>
      </c>
      <c r="D23" s="44">
        <v>-9.3450964376589826E-4</v>
      </c>
    </row>
    <row r="24" spans="1:4" s="156" customFormat="1" ht="18" customHeight="1" x14ac:dyDescent="0.35">
      <c r="A24" s="41">
        <v>2033</v>
      </c>
      <c r="B24" s="54">
        <v>2.4047030119704396E-2</v>
      </c>
      <c r="C24" s="43">
        <v>-3.193961159580691E-5</v>
      </c>
      <c r="D24" s="44">
        <v>-7.2628471732890179E-4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125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Headings!F20</f>
        <v>Page 20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5" ht="23.4" x14ac:dyDescent="0.35">
      <c r="A1" s="264" t="str">
        <f>Headings!E21</f>
        <v>July 2024 National CPI-W Forecast</v>
      </c>
      <c r="B1" s="269"/>
      <c r="C1" s="269"/>
      <c r="D1" s="269"/>
    </row>
    <row r="2" spans="1:5" ht="21.75" customHeight="1" x14ac:dyDescent="0.35">
      <c r="A2" s="264" t="s">
        <v>84</v>
      </c>
      <c r="B2" s="265"/>
      <c r="C2" s="265"/>
      <c r="D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5" s="51" customFormat="1" ht="18" customHeight="1" x14ac:dyDescent="0.35">
      <c r="A5" s="36">
        <v>2014</v>
      </c>
      <c r="B5" s="39">
        <v>1.50311349880516E-2</v>
      </c>
      <c r="C5" s="72" t="s">
        <v>78</v>
      </c>
      <c r="D5" s="80">
        <v>0</v>
      </c>
      <c r="E5" s="56"/>
    </row>
    <row r="6" spans="1:5" s="51" customFormat="1" ht="18" customHeight="1" x14ac:dyDescent="0.35">
      <c r="A6" s="41">
        <v>2015</v>
      </c>
      <c r="B6" s="54">
        <v>-4.1285211645779498E-3</v>
      </c>
      <c r="C6" s="43">
        <v>-1.9159656152629552E-2</v>
      </c>
      <c r="D6" s="73">
        <v>0</v>
      </c>
    </row>
    <row r="7" spans="1:5" s="51" customFormat="1" ht="18" customHeight="1" x14ac:dyDescent="0.35">
      <c r="A7" s="41">
        <v>2016</v>
      </c>
      <c r="B7" s="54">
        <v>9.7752469695009305E-3</v>
      </c>
      <c r="C7" s="43">
        <v>1.390376813407888E-2</v>
      </c>
      <c r="D7" s="73">
        <v>0</v>
      </c>
    </row>
    <row r="8" spans="1:5" s="51" customFormat="1" ht="18" customHeight="1" x14ac:dyDescent="0.35">
      <c r="A8" s="41">
        <v>2017</v>
      </c>
      <c r="B8" s="54">
        <v>2.12537808233224E-2</v>
      </c>
      <c r="C8" s="43">
        <v>1.1478533853821469E-2</v>
      </c>
      <c r="D8" s="73">
        <v>0</v>
      </c>
    </row>
    <row r="9" spans="1:5" s="51" customFormat="1" ht="18" customHeight="1" x14ac:dyDescent="0.35">
      <c r="A9" s="41">
        <v>2018</v>
      </c>
      <c r="B9" s="54">
        <v>2.5496651342182101E-2</v>
      </c>
      <c r="C9" s="43">
        <v>4.242870518859701E-3</v>
      </c>
      <c r="D9" s="73">
        <v>0</v>
      </c>
    </row>
    <row r="10" spans="1:5" s="51" customFormat="1" ht="18" customHeight="1" x14ac:dyDescent="0.35">
      <c r="A10" s="41">
        <v>2019</v>
      </c>
      <c r="B10" s="54">
        <v>1.6626826462597898E-2</v>
      </c>
      <c r="C10" s="43">
        <v>-8.8698248795842025E-3</v>
      </c>
      <c r="D10" s="73">
        <v>0</v>
      </c>
    </row>
    <row r="11" spans="1:5" s="51" customFormat="1" ht="18" customHeight="1" x14ac:dyDescent="0.35">
      <c r="A11" s="41">
        <v>2020</v>
      </c>
      <c r="B11" s="54">
        <v>1.2141785235653299E-2</v>
      </c>
      <c r="C11" s="43">
        <v>-4.4850412269445989E-3</v>
      </c>
      <c r="D11" s="73">
        <v>0</v>
      </c>
    </row>
    <row r="12" spans="1:5" s="51" customFormat="1" ht="18" customHeight="1" x14ac:dyDescent="0.35">
      <c r="A12" s="41">
        <v>2021</v>
      </c>
      <c r="B12" s="54">
        <v>5.2575243411245996E-2</v>
      </c>
      <c r="C12" s="43">
        <v>4.0433458175592699E-2</v>
      </c>
      <c r="D12" s="73">
        <v>0</v>
      </c>
    </row>
    <row r="13" spans="1:5" s="51" customFormat="1" ht="18" customHeight="1" x14ac:dyDescent="0.35">
      <c r="A13" s="41">
        <v>2022</v>
      </c>
      <c r="B13" s="54">
        <v>8.4644646152687297E-2</v>
      </c>
      <c r="C13" s="43">
        <v>3.2069402741441301E-2</v>
      </c>
      <c r="D13" s="73">
        <v>0</v>
      </c>
    </row>
    <row r="14" spans="1:5" s="51" customFormat="1" ht="18" customHeight="1" thickBot="1" x14ac:dyDescent="0.4">
      <c r="A14" s="46">
        <v>2023</v>
      </c>
      <c r="B14" s="55">
        <v>3.8210000000000001E-2</v>
      </c>
      <c r="C14" s="48">
        <v>-4.6434646152687296E-2</v>
      </c>
      <c r="D14" s="82">
        <v>-7.4009667203958629E-6</v>
      </c>
    </row>
    <row r="15" spans="1:5" s="51" customFormat="1" ht="18" customHeight="1" thickTop="1" x14ac:dyDescent="0.35">
      <c r="A15" s="41">
        <v>2024</v>
      </c>
      <c r="B15" s="54">
        <v>3.0467000000000001E-2</v>
      </c>
      <c r="C15" s="43">
        <v>-7.7429999999999999E-3</v>
      </c>
      <c r="D15" s="73">
        <v>3.8519367783384009E-3</v>
      </c>
    </row>
    <row r="16" spans="1:5" ht="18" customHeight="1" x14ac:dyDescent="0.35">
      <c r="A16" s="41">
        <v>2025</v>
      </c>
      <c r="B16" s="54">
        <v>2.8995763841394798E-2</v>
      </c>
      <c r="C16" s="43">
        <v>-1.4712361586052027E-3</v>
      </c>
      <c r="D16" s="73">
        <v>2.8750301879491985E-3</v>
      </c>
    </row>
    <row r="17" spans="1:4" s="126" customFormat="1" ht="18" customHeight="1" x14ac:dyDescent="0.35">
      <c r="A17" s="41">
        <v>2026</v>
      </c>
      <c r="B17" s="54">
        <v>2.8203840460782201E-2</v>
      </c>
      <c r="C17" s="43">
        <v>-7.9192338061259693E-4</v>
      </c>
      <c r="D17" s="73">
        <v>2.9955685262889019E-3</v>
      </c>
    </row>
    <row r="18" spans="1:4" s="141" customFormat="1" ht="18" customHeight="1" x14ac:dyDescent="0.35">
      <c r="A18" s="41">
        <v>2027</v>
      </c>
      <c r="B18" s="54">
        <v>2.3609923181456698E-2</v>
      </c>
      <c r="C18" s="43">
        <v>-4.5939172793255031E-3</v>
      </c>
      <c r="D18" s="73">
        <v>-1.404657759863804E-3</v>
      </c>
    </row>
    <row r="19" spans="1:4" s="143" customFormat="1" ht="18" customHeight="1" x14ac:dyDescent="0.35">
      <c r="A19" s="41">
        <v>2028</v>
      </c>
      <c r="B19" s="54">
        <v>2.5302993300931397E-2</v>
      </c>
      <c r="C19" s="43">
        <v>1.6930701194746989E-3</v>
      </c>
      <c r="D19" s="73">
        <v>5.8867205220789962E-4</v>
      </c>
    </row>
    <row r="20" spans="1:4" s="154" customFormat="1" ht="18" customHeight="1" x14ac:dyDescent="0.35">
      <c r="A20" s="41">
        <v>2029</v>
      </c>
      <c r="B20" s="54">
        <v>2.4728632784924601E-2</v>
      </c>
      <c r="C20" s="43">
        <v>-5.7436051600679577E-4</v>
      </c>
      <c r="D20" s="73">
        <v>7.7687670202999937E-4</v>
      </c>
    </row>
    <row r="21" spans="1:4" s="156" customFormat="1" ht="18" customHeight="1" x14ac:dyDescent="0.35">
      <c r="A21" s="41">
        <v>2030</v>
      </c>
      <c r="B21" s="54">
        <v>2.4466540207427001E-2</v>
      </c>
      <c r="C21" s="43">
        <v>-2.6209257749760032E-4</v>
      </c>
      <c r="D21" s="73">
        <v>-4.0692959037497145E-5</v>
      </c>
    </row>
    <row r="22" spans="1:4" s="156" customFormat="1" ht="18" customHeight="1" x14ac:dyDescent="0.35">
      <c r="A22" s="41">
        <v>2031</v>
      </c>
      <c r="B22" s="54">
        <v>2.5313401813977298E-2</v>
      </c>
      <c r="C22" s="43">
        <v>8.4686160655029694E-4</v>
      </c>
      <c r="D22" s="73">
        <v>-1.7065558944020023E-4</v>
      </c>
    </row>
    <row r="23" spans="1:4" s="156" customFormat="1" ht="18" customHeight="1" x14ac:dyDescent="0.35">
      <c r="A23" s="41">
        <v>2032</v>
      </c>
      <c r="B23" s="54">
        <v>2.6113416842044802E-2</v>
      </c>
      <c r="C23" s="43">
        <v>8.0001502806750432E-4</v>
      </c>
      <c r="D23" s="73">
        <v>1.648633109560052E-4</v>
      </c>
    </row>
    <row r="24" spans="1:4" s="156" customFormat="1" ht="18" customHeight="1" x14ac:dyDescent="0.35">
      <c r="A24" s="41">
        <v>2033</v>
      </c>
      <c r="B24" s="54">
        <v>2.63488211404386E-2</v>
      </c>
      <c r="C24" s="43">
        <v>2.3540429839379734E-4</v>
      </c>
      <c r="D24" s="73">
        <v>3.6040750203239838E-4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146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Headings!F21</f>
        <v>Page 21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Headings!E22</f>
        <v>July 2024 Seattle Annual CPI-U Forecast</v>
      </c>
      <c r="B1" s="269"/>
      <c r="C1" s="269"/>
      <c r="D1" s="269"/>
    </row>
    <row r="2" spans="1:4" ht="21.75" customHeight="1" x14ac:dyDescent="0.35">
      <c r="A2" s="264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1.8442393909663398E-2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1.36006308481493E-2</v>
      </c>
      <c r="C6" s="43">
        <v>-4.8417630615140983E-3</v>
      </c>
      <c r="D6" s="44">
        <v>0</v>
      </c>
    </row>
    <row r="7" spans="1:4" s="51" customFormat="1" ht="18" customHeight="1" x14ac:dyDescent="0.35">
      <c r="A7" s="41">
        <v>2016</v>
      </c>
      <c r="B7" s="54">
        <v>2.2144335188720003E-2</v>
      </c>
      <c r="C7" s="43">
        <v>8.5437043405707028E-3</v>
      </c>
      <c r="D7" s="44">
        <v>0</v>
      </c>
    </row>
    <row r="8" spans="1:4" s="51" customFormat="1" ht="18" customHeight="1" x14ac:dyDescent="0.35">
      <c r="A8" s="41">
        <v>2017</v>
      </c>
      <c r="B8" s="54">
        <v>3.0531296344248098E-2</v>
      </c>
      <c r="C8" s="43">
        <v>8.3869611555280957E-3</v>
      </c>
      <c r="D8" s="44">
        <v>0</v>
      </c>
    </row>
    <row r="9" spans="1:4" s="51" customFormat="1" ht="18" customHeight="1" x14ac:dyDescent="0.35">
      <c r="A9" s="41">
        <v>2018</v>
      </c>
      <c r="B9" s="54">
        <v>3.2059481931563799E-2</v>
      </c>
      <c r="C9" s="43">
        <v>1.5281855873157009E-3</v>
      </c>
      <c r="D9" s="44">
        <v>0</v>
      </c>
    </row>
    <row r="10" spans="1:4" s="51" customFormat="1" ht="18" customHeight="1" x14ac:dyDescent="0.35">
      <c r="A10" s="41">
        <v>2019</v>
      </c>
      <c r="B10" s="54">
        <v>2.5434451416324499E-2</v>
      </c>
      <c r="C10" s="43">
        <v>-6.6250305152392996E-3</v>
      </c>
      <c r="D10" s="44">
        <v>0</v>
      </c>
    </row>
    <row r="11" spans="1:4" s="51" customFormat="1" ht="18" customHeight="1" x14ac:dyDescent="0.35">
      <c r="A11" s="41">
        <v>2020</v>
      </c>
      <c r="B11" s="54">
        <v>1.6939823874755299E-2</v>
      </c>
      <c r="C11" s="43">
        <v>-8.4946275415692003E-3</v>
      </c>
      <c r="D11" s="44">
        <v>0</v>
      </c>
    </row>
    <row r="12" spans="1:4" s="51" customFormat="1" ht="18" customHeight="1" x14ac:dyDescent="0.35">
      <c r="A12" s="41">
        <v>2021</v>
      </c>
      <c r="B12" s="54">
        <v>4.9970645031229603E-2</v>
      </c>
      <c r="C12" s="43">
        <v>3.3030821156474308E-2</v>
      </c>
      <c r="D12" s="44">
        <v>0</v>
      </c>
    </row>
    <row r="13" spans="1:4" s="51" customFormat="1" ht="18" customHeight="1" x14ac:dyDescent="0.35">
      <c r="A13" s="41">
        <v>2022</v>
      </c>
      <c r="B13" s="54">
        <v>8.9525894736842013E-2</v>
      </c>
      <c r="C13" s="43">
        <v>3.9555249705612409E-2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5.7976142807922806E-2</v>
      </c>
      <c r="C14" s="48">
        <v>-3.1549751928919206E-2</v>
      </c>
      <c r="D14" s="53">
        <v>-2.0771995234980523E-12</v>
      </c>
    </row>
    <row r="15" spans="1:4" s="51" customFormat="1" ht="18" customHeight="1" thickTop="1" x14ac:dyDescent="0.35">
      <c r="A15" s="41">
        <v>2024</v>
      </c>
      <c r="B15" s="54">
        <v>3.9190000000000003E-2</v>
      </c>
      <c r="C15" s="43">
        <v>-1.8786142807922804E-2</v>
      </c>
      <c r="D15" s="44">
        <v>9.9863949651629036E-3</v>
      </c>
    </row>
    <row r="16" spans="1:4" ht="18" customHeight="1" x14ac:dyDescent="0.35">
      <c r="A16" s="41">
        <v>2025</v>
      </c>
      <c r="B16" s="54">
        <v>3.48896812607827E-2</v>
      </c>
      <c r="C16" s="43">
        <v>-4.3003187392173028E-3</v>
      </c>
      <c r="D16" s="44">
        <v>7.4790664583331973E-3</v>
      </c>
    </row>
    <row r="17" spans="1:4" s="126" customFormat="1" ht="18" customHeight="1" x14ac:dyDescent="0.35">
      <c r="A17" s="41">
        <v>2026</v>
      </c>
      <c r="B17" s="54">
        <v>2.9866243713385102E-2</v>
      </c>
      <c r="C17" s="43">
        <v>-5.0234375473975981E-3</v>
      </c>
      <c r="D17" s="44">
        <v>3.3034576045882016E-3</v>
      </c>
    </row>
    <row r="18" spans="1:4" s="141" customFormat="1" ht="18" customHeight="1" x14ac:dyDescent="0.35">
      <c r="A18" s="41">
        <v>2027</v>
      </c>
      <c r="B18" s="54">
        <v>2.6894906228050099E-2</v>
      </c>
      <c r="C18" s="43">
        <v>-2.9713374853350023E-3</v>
      </c>
      <c r="D18" s="44">
        <v>-1.3102891081710061E-4</v>
      </c>
    </row>
    <row r="19" spans="1:4" s="143" customFormat="1" ht="18" customHeight="1" x14ac:dyDescent="0.35">
      <c r="A19" s="41">
        <v>2028</v>
      </c>
      <c r="B19" s="54">
        <v>2.8171730215567799E-2</v>
      </c>
      <c r="C19" s="43">
        <v>1.2768239875176994E-3</v>
      </c>
      <c r="D19" s="44">
        <v>1.4053500909914987E-3</v>
      </c>
    </row>
    <row r="20" spans="1:4" s="154" customFormat="1" ht="18" customHeight="1" x14ac:dyDescent="0.35">
      <c r="A20" s="41">
        <v>2029</v>
      </c>
      <c r="B20" s="54">
        <v>2.67197237878108E-2</v>
      </c>
      <c r="C20" s="43">
        <v>-1.4520064277569987E-3</v>
      </c>
      <c r="D20" s="44">
        <v>1.0702248449950026E-3</v>
      </c>
    </row>
    <row r="21" spans="1:4" s="156" customFormat="1" ht="18" customHeight="1" x14ac:dyDescent="0.35">
      <c r="A21" s="41">
        <v>2030</v>
      </c>
      <c r="B21" s="54">
        <v>2.61363248575785E-2</v>
      </c>
      <c r="C21" s="43">
        <v>-5.8339893023229977E-4</v>
      </c>
      <c r="D21" s="44">
        <v>5.8474699680099995E-4</v>
      </c>
    </row>
    <row r="22" spans="1:4" s="156" customFormat="1" ht="18" customHeight="1" x14ac:dyDescent="0.35">
      <c r="A22" s="41">
        <v>2031</v>
      </c>
      <c r="B22" s="54">
        <v>2.6212713780151602E-2</v>
      </c>
      <c r="C22" s="43">
        <v>7.6388922573101398E-5</v>
      </c>
      <c r="D22" s="44">
        <v>3.3949103826000013E-4</v>
      </c>
    </row>
    <row r="23" spans="1:4" s="156" customFormat="1" ht="18" customHeight="1" x14ac:dyDescent="0.35">
      <c r="A23" s="41">
        <v>2032</v>
      </c>
      <c r="B23" s="54">
        <v>2.6482192399453697E-2</v>
      </c>
      <c r="C23" s="43">
        <v>2.694786193020958E-4</v>
      </c>
      <c r="D23" s="44">
        <v>4.219965567128954E-4</v>
      </c>
    </row>
    <row r="24" spans="1:4" s="156" customFormat="1" ht="18" customHeight="1" x14ac:dyDescent="0.35">
      <c r="A24" s="41">
        <v>2033</v>
      </c>
      <c r="B24" s="54">
        <v>2.65483647284438E-2</v>
      </c>
      <c r="C24" s="43">
        <v>6.617232899010228E-5</v>
      </c>
      <c r="D24" s="44">
        <v>5.2327840798640016E-4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185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108"/>
    </row>
    <row r="30" spans="1:4" ht="21.75" customHeight="1" x14ac:dyDescent="0.35">
      <c r="A30" s="263" t="str">
        <f>Headings!F22</f>
        <v>Page 22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8" ht="23.4" x14ac:dyDescent="0.35">
      <c r="A1" s="264" t="str">
        <f>Headings!E23</f>
        <v>July 2024 June-June Seattle CPI-W Forecast</v>
      </c>
      <c r="B1" s="269"/>
      <c r="C1" s="269"/>
      <c r="D1" s="269"/>
    </row>
    <row r="2" spans="1:8" ht="21.75" customHeight="1" x14ac:dyDescent="0.35">
      <c r="A2" s="264" t="s">
        <v>84</v>
      </c>
      <c r="B2" s="265"/>
      <c r="C2" s="265"/>
      <c r="D2" s="265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34" t="str">
        <f>Headings!E55</f>
        <v>% Change from March 2024 Forecast</v>
      </c>
    </row>
    <row r="5" spans="1:8" s="51" customFormat="1" ht="18" customHeight="1" x14ac:dyDescent="0.35">
      <c r="A5" s="36">
        <v>2014</v>
      </c>
      <c r="B5" s="39">
        <v>2.23E-2</v>
      </c>
      <c r="C5" s="72" t="s">
        <v>78</v>
      </c>
      <c r="D5" s="80">
        <v>0</v>
      </c>
    </row>
    <row r="6" spans="1:8" s="51" customFormat="1" ht="18" customHeight="1" x14ac:dyDescent="0.35">
      <c r="A6" s="41">
        <v>2015</v>
      </c>
      <c r="B6" s="54">
        <v>1.0800000000000001E-2</v>
      </c>
      <c r="C6" s="44">
        <v>-1.15E-2</v>
      </c>
      <c r="D6" s="73">
        <v>0</v>
      </c>
    </row>
    <row r="7" spans="1:8" s="51" customFormat="1" ht="18" customHeight="1" x14ac:dyDescent="0.35">
      <c r="A7" s="41">
        <v>2016</v>
      </c>
      <c r="B7" s="54">
        <v>1.9900000000000001E-2</v>
      </c>
      <c r="C7" s="43">
        <v>9.1000000000000004E-3</v>
      </c>
      <c r="D7" s="73">
        <v>0</v>
      </c>
    </row>
    <row r="8" spans="1:8" s="51" customFormat="1" ht="18" customHeight="1" x14ac:dyDescent="0.35">
      <c r="A8" s="41">
        <v>2017</v>
      </c>
      <c r="B8" s="54">
        <v>3.0299999999999997E-2</v>
      </c>
      <c r="C8" s="43">
        <v>1.0399999999999996E-2</v>
      </c>
      <c r="D8" s="73">
        <v>0</v>
      </c>
    </row>
    <row r="9" spans="1:8" s="51" customFormat="1" ht="18" customHeight="1" x14ac:dyDescent="0.35">
      <c r="A9" s="41">
        <v>2018</v>
      </c>
      <c r="B9" s="54">
        <v>3.6495E-2</v>
      </c>
      <c r="C9" s="43">
        <v>6.1950000000000026E-3</v>
      </c>
      <c r="D9" s="73">
        <v>0</v>
      </c>
    </row>
    <row r="10" spans="1:8" s="51" customFormat="1" ht="18" customHeight="1" x14ac:dyDescent="0.35">
      <c r="A10" s="41">
        <v>2019</v>
      </c>
      <c r="B10" s="54">
        <v>1.68466E-2</v>
      </c>
      <c r="C10" s="43">
        <v>-1.96484E-2</v>
      </c>
      <c r="D10" s="73">
        <v>0</v>
      </c>
    </row>
    <row r="11" spans="1:8" s="51" customFormat="1" ht="18" customHeight="1" x14ac:dyDescent="0.35">
      <c r="A11" s="41">
        <v>2020</v>
      </c>
      <c r="B11" s="54">
        <v>1.0077000000000001E-2</v>
      </c>
      <c r="C11" s="43">
        <v>-6.7695999999999989E-3</v>
      </c>
      <c r="D11" s="73">
        <v>0</v>
      </c>
    </row>
    <row r="12" spans="1:8" s="51" customFormat="1" ht="18" customHeight="1" x14ac:dyDescent="0.35">
      <c r="A12" s="41">
        <v>2021</v>
      </c>
      <c r="B12" s="54">
        <v>6.2853854000000001E-2</v>
      </c>
      <c r="C12" s="43">
        <v>5.2776853999999998E-2</v>
      </c>
      <c r="D12" s="73">
        <v>0</v>
      </c>
    </row>
    <row r="13" spans="1:8" s="51" customFormat="1" ht="18" customHeight="1" x14ac:dyDescent="0.35">
      <c r="A13" s="41">
        <v>2022</v>
      </c>
      <c r="B13" s="54">
        <v>9.5429999999999987E-2</v>
      </c>
      <c r="C13" s="43">
        <v>3.2576145999999986E-2</v>
      </c>
      <c r="D13" s="73">
        <v>0</v>
      </c>
      <c r="H13" s="28" t="s">
        <v>18</v>
      </c>
    </row>
    <row r="14" spans="1:8" s="51" customFormat="1" ht="18" customHeight="1" x14ac:dyDescent="0.35">
      <c r="A14" s="41">
        <v>2023</v>
      </c>
      <c r="B14" s="54">
        <v>4.5111403000000001E-2</v>
      </c>
      <c r="C14" s="43">
        <v>-5.0318596999999986E-2</v>
      </c>
      <c r="D14" s="73">
        <v>0</v>
      </c>
    </row>
    <row r="15" spans="1:8" s="51" customFormat="1" ht="18" customHeight="1" thickBot="1" x14ac:dyDescent="0.4">
      <c r="A15" s="46">
        <v>2024</v>
      </c>
      <c r="B15" s="55">
        <v>3.6000000000000004E-2</v>
      </c>
      <c r="C15" s="48">
        <v>-9.1114029999999971E-3</v>
      </c>
      <c r="D15" s="82">
        <v>4.9845730153134024E-3</v>
      </c>
    </row>
    <row r="16" spans="1:8" ht="18" customHeight="1" thickTop="1" x14ac:dyDescent="0.35">
      <c r="A16" s="41">
        <v>2025</v>
      </c>
      <c r="B16" s="54">
        <v>3.4628769875452999E-2</v>
      </c>
      <c r="C16" s="43">
        <v>-1.3712301245470057E-3</v>
      </c>
      <c r="D16" s="73">
        <v>7.8571067467549972E-3</v>
      </c>
    </row>
    <row r="17" spans="1:4" s="126" customFormat="1" ht="18" customHeight="1" x14ac:dyDescent="0.35">
      <c r="A17" s="41">
        <v>2026</v>
      </c>
      <c r="B17" s="54">
        <v>2.96192549345063E-2</v>
      </c>
      <c r="C17" s="43">
        <v>-5.0095149409466987E-3</v>
      </c>
      <c r="D17" s="73">
        <v>4.7575971505465012E-3</v>
      </c>
    </row>
    <row r="18" spans="1:4" s="141" customFormat="1" ht="18" customHeight="1" x14ac:dyDescent="0.35">
      <c r="A18" s="41">
        <v>2027</v>
      </c>
      <c r="B18" s="54">
        <v>2.5975991913089601E-2</v>
      </c>
      <c r="C18" s="43">
        <v>-3.643263021416699E-3</v>
      </c>
      <c r="D18" s="73">
        <v>1.3526185074910005E-3</v>
      </c>
    </row>
    <row r="19" spans="1:4" s="143" customFormat="1" ht="18" customHeight="1" x14ac:dyDescent="0.35">
      <c r="A19" s="41">
        <v>2028</v>
      </c>
      <c r="B19" s="54">
        <v>2.82636419260015E-2</v>
      </c>
      <c r="C19" s="43">
        <v>2.2876500129118994E-3</v>
      </c>
      <c r="D19" s="73">
        <v>4.1431497715305014E-3</v>
      </c>
    </row>
    <row r="20" spans="1:4" s="154" customFormat="1" ht="18" customHeight="1" x14ac:dyDescent="0.35">
      <c r="A20" s="41">
        <v>2029</v>
      </c>
      <c r="B20" s="54">
        <v>2.5192309754820102E-2</v>
      </c>
      <c r="C20" s="43">
        <v>-3.0713321711813985E-3</v>
      </c>
      <c r="D20" s="73">
        <v>9.3603827199020481E-4</v>
      </c>
    </row>
    <row r="21" spans="1:4" s="156" customFormat="1" ht="18" customHeight="1" x14ac:dyDescent="0.35">
      <c r="A21" s="41">
        <v>2030</v>
      </c>
      <c r="B21" s="54">
        <v>2.4662549135582301E-2</v>
      </c>
      <c r="C21" s="43">
        <v>-5.2976061923780057E-4</v>
      </c>
      <c r="D21" s="73">
        <v>2.8839582104460415E-4</v>
      </c>
    </row>
    <row r="22" spans="1:4" s="156" customFormat="1" ht="18" customHeight="1" x14ac:dyDescent="0.35">
      <c r="A22" s="41">
        <v>2031</v>
      </c>
      <c r="B22" s="54">
        <v>2.5171985247173199E-2</v>
      </c>
      <c r="C22" s="43">
        <v>5.0943611159089824E-4</v>
      </c>
      <c r="D22" s="73">
        <v>1.9890651010239652E-4</v>
      </c>
    </row>
    <row r="23" spans="1:4" s="156" customFormat="1" ht="18" customHeight="1" x14ac:dyDescent="0.35">
      <c r="A23" s="41">
        <v>2032</v>
      </c>
      <c r="B23" s="54">
        <v>2.55818028124296E-2</v>
      </c>
      <c r="C23" s="43">
        <v>4.0981756525640053E-4</v>
      </c>
      <c r="D23" s="73">
        <v>3.9637423639700062E-4</v>
      </c>
    </row>
    <row r="24" spans="1:4" s="156" customFormat="1" ht="18" customHeight="1" x14ac:dyDescent="0.35">
      <c r="A24" s="41">
        <v>2033</v>
      </c>
      <c r="B24" s="54">
        <v>2.5636523920503296E-2</v>
      </c>
      <c r="C24" s="43">
        <v>5.4721108073696456E-5</v>
      </c>
      <c r="D24" s="73">
        <v>-2.1582925771830054E-3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186</v>
      </c>
      <c r="B26" s="3"/>
      <c r="C26" s="3"/>
    </row>
    <row r="27" spans="1:4" ht="21.75" customHeight="1" x14ac:dyDescent="0.35">
      <c r="A27" s="29" t="s">
        <v>169</v>
      </c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Headings!F23</f>
        <v>Page 23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4"/>
  <sheetViews>
    <sheetView zoomScale="75" zoomScaleNormal="75" workbookViewId="0">
      <selection activeCell="A31" sqref="A31:D31"/>
    </sheetView>
  </sheetViews>
  <sheetFormatPr defaultColWidth="10.7265625" defaultRowHeight="21.75" customHeight="1" x14ac:dyDescent="0.35"/>
  <cols>
    <col min="1" max="1" width="11.6328125" style="79" customWidth="1"/>
    <col min="2" max="3" width="22.7265625" style="79" customWidth="1"/>
    <col min="4" max="4" width="16.7265625" style="1" customWidth="1"/>
    <col min="5" max="6" width="10.7265625" style="1"/>
    <col min="7" max="7" width="49.36328125" style="1" customWidth="1"/>
    <col min="8" max="16384" width="10.7265625" style="1"/>
  </cols>
  <sheetData>
    <row r="1" spans="1:9" ht="23.4" x14ac:dyDescent="0.45">
      <c r="A1" s="264" t="str">
        <f>Headings!E24</f>
        <v>July 2024 Outyear COLA Comparison Forecast</v>
      </c>
      <c r="B1" s="264"/>
      <c r="C1" s="264"/>
      <c r="D1" s="270"/>
    </row>
    <row r="2" spans="1:9" ht="21.75" customHeight="1" x14ac:dyDescent="0.35">
      <c r="A2" s="264" t="s">
        <v>84</v>
      </c>
      <c r="B2" s="264"/>
      <c r="C2" s="264"/>
      <c r="D2" s="271"/>
    </row>
    <row r="3" spans="1:9" ht="21.75" customHeight="1" x14ac:dyDescent="0.35">
      <c r="A3" s="272"/>
      <c r="B3" s="272"/>
      <c r="C3" s="272"/>
      <c r="D3" s="271"/>
    </row>
    <row r="4" spans="1:9" ht="66" customHeight="1" x14ac:dyDescent="0.35">
      <c r="A4" s="199" t="s">
        <v>282</v>
      </c>
      <c r="B4" s="17" t="s">
        <v>275</v>
      </c>
      <c r="C4" s="78"/>
      <c r="D4" s="78"/>
    </row>
    <row r="5" spans="1:9" s="58" customFormat="1" ht="18" customHeight="1" x14ac:dyDescent="0.35">
      <c r="A5" s="202" t="s">
        <v>289</v>
      </c>
      <c r="B5" s="39">
        <v>2.437396527500664E-2</v>
      </c>
      <c r="C5" s="43"/>
      <c r="D5" s="86"/>
      <c r="G5" s="116"/>
      <c r="H5" s="116"/>
      <c r="I5" s="116"/>
    </row>
    <row r="6" spans="1:9" s="58" customFormat="1" ht="18" customHeight="1" x14ac:dyDescent="0.35">
      <c r="A6" s="200" t="s">
        <v>290</v>
      </c>
      <c r="B6" s="54">
        <v>1.7974828954289777E-2</v>
      </c>
      <c r="C6" s="43"/>
      <c r="D6" s="86"/>
      <c r="F6" s="174"/>
      <c r="G6" s="116"/>
      <c r="H6" s="116"/>
      <c r="I6" s="116"/>
    </row>
    <row r="7" spans="1:9" s="58" customFormat="1" ht="18" customHeight="1" x14ac:dyDescent="0.35">
      <c r="A7" s="200" t="s">
        <v>291</v>
      </c>
      <c r="B7" s="54">
        <v>2.8184136219740506E-2</v>
      </c>
      <c r="C7" s="43"/>
      <c r="D7" s="86"/>
      <c r="G7" s="116"/>
      <c r="H7" s="116"/>
    </row>
    <row r="8" spans="1:9" s="58" customFormat="1" ht="18" customHeight="1" x14ac:dyDescent="0.35">
      <c r="A8" s="200" t="s">
        <v>288</v>
      </c>
      <c r="B8" s="54">
        <v>7.1748135688613768E-2</v>
      </c>
      <c r="C8" s="43"/>
      <c r="D8" s="86"/>
      <c r="G8" s="116"/>
      <c r="H8" s="116"/>
    </row>
    <row r="9" spans="1:9" s="58" customFormat="1" ht="18" customHeight="1" thickBot="1" x14ac:dyDescent="0.4">
      <c r="A9" s="203" t="s">
        <v>283</v>
      </c>
      <c r="B9" s="55">
        <v>7.1782125176074504E-2</v>
      </c>
      <c r="C9" s="43"/>
      <c r="D9" s="86"/>
      <c r="G9" s="116"/>
      <c r="H9" s="170"/>
    </row>
    <row r="10" spans="1:9" s="58" customFormat="1" ht="18" customHeight="1" thickTop="1" x14ac:dyDescent="0.35">
      <c r="A10" s="200" t="s">
        <v>284</v>
      </c>
      <c r="B10" s="54">
        <v>4.131661358147401E-2</v>
      </c>
      <c r="C10" s="43"/>
      <c r="D10" s="86"/>
      <c r="E10" s="116"/>
      <c r="G10" s="116"/>
      <c r="H10" s="116"/>
    </row>
    <row r="11" spans="1:9" s="58" customFormat="1" ht="18" customHeight="1" x14ac:dyDescent="0.35">
      <c r="A11" s="204" t="s">
        <v>285</v>
      </c>
      <c r="B11" s="54">
        <v>3.3507888563613371E-2</v>
      </c>
      <c r="C11" s="43"/>
      <c r="D11" s="86"/>
      <c r="E11" s="116"/>
      <c r="G11" s="116"/>
      <c r="H11" s="116"/>
    </row>
    <row r="12" spans="1:9" s="58" customFormat="1" ht="18" customHeight="1" x14ac:dyDescent="0.35">
      <c r="A12" s="200" t="s">
        <v>286</v>
      </c>
      <c r="B12" s="54">
        <v>3.0339715364630222E-2</v>
      </c>
      <c r="C12" s="43"/>
      <c r="D12" s="86"/>
      <c r="E12" s="116"/>
      <c r="G12" s="205"/>
      <c r="H12" s="116"/>
    </row>
    <row r="13" spans="1:9" s="58" customFormat="1" ht="18" customHeight="1" x14ac:dyDescent="0.35">
      <c r="A13" s="204" t="s">
        <v>299</v>
      </c>
      <c r="B13" s="54">
        <v>2.643786538623915E-2</v>
      </c>
      <c r="C13" s="43"/>
      <c r="D13" s="86"/>
      <c r="E13" s="116"/>
      <c r="G13" s="205"/>
      <c r="H13" s="116"/>
    </row>
    <row r="14" spans="1:9" s="58" customFormat="1" ht="18" customHeight="1" x14ac:dyDescent="0.35">
      <c r="A14" s="41"/>
      <c r="B14" s="43"/>
      <c r="C14" s="43"/>
      <c r="D14" s="86"/>
      <c r="E14" s="116"/>
      <c r="H14" s="116"/>
    </row>
    <row r="15" spans="1:9" s="58" customFormat="1" ht="17.25" customHeight="1" x14ac:dyDescent="0.35">
      <c r="A15" s="24" t="s">
        <v>4</v>
      </c>
      <c r="B15" s="43"/>
      <c r="C15" s="43"/>
      <c r="D15" s="86"/>
      <c r="E15" s="116"/>
    </row>
    <row r="16" spans="1:9" s="58" customFormat="1" ht="21.75" customHeight="1" x14ac:dyDescent="0.35">
      <c r="A16" s="29" t="s">
        <v>280</v>
      </c>
      <c r="B16" s="43"/>
      <c r="C16" s="43"/>
      <c r="D16" s="86"/>
      <c r="E16" s="116"/>
    </row>
    <row r="17" spans="1:8" s="58" customFormat="1" ht="21.75" customHeight="1" x14ac:dyDescent="0.35">
      <c r="A17" s="29" t="s">
        <v>281</v>
      </c>
      <c r="B17" s="43"/>
      <c r="C17" s="43"/>
      <c r="D17" s="86"/>
      <c r="E17" s="116"/>
    </row>
    <row r="18" spans="1:8" s="58" customFormat="1" ht="21.75" customHeight="1" x14ac:dyDescent="0.35">
      <c r="A18" s="29" t="s">
        <v>287</v>
      </c>
      <c r="B18" s="43"/>
      <c r="C18" s="43"/>
      <c r="D18" s="86"/>
      <c r="F18" s="201"/>
      <c r="H18" s="170"/>
    </row>
    <row r="19" spans="1:8" s="58" customFormat="1" ht="21.75" customHeight="1" x14ac:dyDescent="0.35">
      <c r="A19" s="29" t="s">
        <v>292</v>
      </c>
      <c r="B19" s="43"/>
      <c r="C19" s="43"/>
      <c r="D19" s="86"/>
      <c r="G19" s="197"/>
    </row>
    <row r="20" spans="1:8" ht="21.75" customHeight="1" x14ac:dyDescent="0.35">
      <c r="A20" s="29" t="s">
        <v>273</v>
      </c>
      <c r="B20" s="3"/>
      <c r="C20" s="3"/>
    </row>
    <row r="21" spans="1:8" ht="18" customHeight="1" x14ac:dyDescent="0.35">
      <c r="A21" s="29" t="s">
        <v>274</v>
      </c>
      <c r="B21" s="14"/>
      <c r="C21" s="14"/>
      <c r="D21" s="13"/>
    </row>
    <row r="22" spans="1:8" ht="18" customHeight="1" x14ac:dyDescent="0.35">
      <c r="B22" s="14"/>
      <c r="C22" s="14"/>
      <c r="D22" s="13"/>
    </row>
    <row r="23" spans="1:8" ht="18" customHeight="1" x14ac:dyDescent="0.35">
      <c r="B23" s="14"/>
      <c r="C23" s="14"/>
      <c r="D23" s="13"/>
    </row>
    <row r="24" spans="1:8" ht="18" customHeight="1" x14ac:dyDescent="0.35">
      <c r="B24" s="14"/>
      <c r="C24" s="14"/>
      <c r="D24" s="13"/>
    </row>
    <row r="25" spans="1:8" ht="18" customHeight="1" x14ac:dyDescent="0.35">
      <c r="B25" s="15"/>
      <c r="C25" s="15"/>
      <c r="D25" s="13"/>
    </row>
    <row r="26" spans="1:8" ht="18" customHeight="1" x14ac:dyDescent="0.35">
      <c r="A26" s="16"/>
      <c r="B26" s="15"/>
      <c r="C26" s="15"/>
      <c r="D26" s="13"/>
    </row>
    <row r="27" spans="1:8" ht="18" customHeight="1" x14ac:dyDescent="0.35">
      <c r="A27" s="26"/>
      <c r="B27" s="15"/>
      <c r="C27" s="15"/>
      <c r="D27" s="13"/>
    </row>
    <row r="28" spans="1:8" ht="18" customHeight="1" x14ac:dyDescent="0.35">
      <c r="A28" s="13"/>
      <c r="B28" s="15"/>
      <c r="C28" s="15"/>
      <c r="D28" s="13"/>
    </row>
    <row r="29" spans="1:8" ht="18" customHeight="1" x14ac:dyDescent="0.35">
      <c r="A29" s="16"/>
      <c r="B29" s="15"/>
      <c r="C29" s="15"/>
      <c r="D29" s="13"/>
    </row>
    <row r="30" spans="1:8" ht="18" customHeight="1" x14ac:dyDescent="0.35">
      <c r="A30" s="71"/>
      <c r="B30" s="15"/>
      <c r="C30" s="15"/>
      <c r="D30" s="13"/>
    </row>
    <row r="31" spans="1:8" ht="21.75" customHeight="1" x14ac:dyDescent="0.35">
      <c r="A31" s="268" t="str">
        <f>Headings!F24</f>
        <v>Page 24</v>
      </c>
      <c r="B31" s="265"/>
      <c r="C31" s="265"/>
      <c r="D31" s="265"/>
    </row>
    <row r="32" spans="1:8" ht="21.75" customHeight="1" x14ac:dyDescent="0.35">
      <c r="A32" s="1"/>
      <c r="B32" s="1"/>
      <c r="C32" s="1"/>
      <c r="E32" s="77"/>
    </row>
    <row r="34" spans="7:7" ht="20.399999999999999" x14ac:dyDescent="0.35">
      <c r="G34" s="198"/>
    </row>
  </sheetData>
  <mergeCells count="4">
    <mergeCell ref="A1:D1"/>
    <mergeCell ref="A2:D2"/>
    <mergeCell ref="A3:D3"/>
    <mergeCell ref="A31:D31"/>
  </mergeCells>
  <phoneticPr fontId="4" type="noConversion"/>
  <pageMargins left="0.75" right="0.75" top="1" bottom="1" header="0.5" footer="0.5"/>
  <pageSetup scale="9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Headings!E25</f>
        <v>July 2024 Pharmaceuticals PPI Forecast</v>
      </c>
      <c r="B1" s="269"/>
      <c r="C1" s="269"/>
      <c r="D1" s="269"/>
    </row>
    <row r="2" spans="1:4" ht="21.75" customHeight="1" x14ac:dyDescent="0.35">
      <c r="A2" s="264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2.8562392179413299E-2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-4.17013758826391E-2</v>
      </c>
      <c r="C6" s="43">
        <v>-7.0263768062052395E-2</v>
      </c>
      <c r="D6" s="44">
        <v>0</v>
      </c>
    </row>
    <row r="7" spans="1:4" s="51" customFormat="1" ht="18" customHeight="1" x14ac:dyDescent="0.35">
      <c r="A7" s="41">
        <v>2016</v>
      </c>
      <c r="B7" s="54">
        <v>-1.4682299999999999E-2</v>
      </c>
      <c r="C7" s="43">
        <v>2.7019075882639101E-2</v>
      </c>
      <c r="D7" s="44">
        <v>0</v>
      </c>
    </row>
    <row r="8" spans="1:4" s="51" customFormat="1" ht="18" customHeight="1" x14ac:dyDescent="0.35">
      <c r="A8" s="41">
        <v>2017</v>
      </c>
      <c r="B8" s="54">
        <v>-1.5197E-2</v>
      </c>
      <c r="C8" s="43">
        <v>-5.1470000000000161E-4</v>
      </c>
      <c r="D8" s="44">
        <v>0</v>
      </c>
    </row>
    <row r="9" spans="1:4" s="51" customFormat="1" ht="18" customHeight="1" x14ac:dyDescent="0.35">
      <c r="A9" s="41">
        <v>2018</v>
      </c>
      <c r="B9" s="54">
        <v>3.1465E-2</v>
      </c>
      <c r="C9" s="43">
        <v>4.6662000000000002E-2</v>
      </c>
      <c r="D9" s="44">
        <v>0</v>
      </c>
    </row>
    <row r="10" spans="1:4" s="51" customFormat="1" ht="18" customHeight="1" x14ac:dyDescent="0.35">
      <c r="A10" s="41">
        <v>2019</v>
      </c>
      <c r="B10" s="54">
        <v>2.6812999999999997E-2</v>
      </c>
      <c r="C10" s="43">
        <v>-4.6520000000000034E-3</v>
      </c>
      <c r="D10" s="44">
        <v>0</v>
      </c>
    </row>
    <row r="11" spans="1:4" s="51" customFormat="1" ht="18" customHeight="1" x14ac:dyDescent="0.35">
      <c r="A11" s="41">
        <v>2020</v>
      </c>
      <c r="B11" s="54">
        <v>1.7127E-2</v>
      </c>
      <c r="C11" s="43">
        <v>-9.6859999999999967E-3</v>
      </c>
      <c r="D11" s="44">
        <v>0</v>
      </c>
    </row>
    <row r="12" spans="1:4" s="51" customFormat="1" ht="18" customHeight="1" x14ac:dyDescent="0.35">
      <c r="A12" s="41">
        <v>2021</v>
      </c>
      <c r="B12" s="54">
        <v>-2.2176000000000001E-2</v>
      </c>
      <c r="C12" s="43">
        <v>-3.9303000000000005E-2</v>
      </c>
      <c r="D12" s="44">
        <v>0</v>
      </c>
    </row>
    <row r="13" spans="1:4" s="51" customFormat="1" ht="18" customHeight="1" x14ac:dyDescent="0.35">
      <c r="A13" s="41">
        <v>2022</v>
      </c>
      <c r="B13" s="54">
        <v>-3.885E-3</v>
      </c>
      <c r="C13" s="43">
        <v>1.8291000000000002E-2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-1.78195893715653E-2</v>
      </c>
      <c r="C14" s="48">
        <v>-1.39345893715653E-2</v>
      </c>
      <c r="D14" s="53">
        <v>1.1651472001149993E-4</v>
      </c>
    </row>
    <row r="15" spans="1:4" s="51" customFormat="1" ht="18" customHeight="1" thickTop="1" x14ac:dyDescent="0.35">
      <c r="A15" s="41">
        <v>2024</v>
      </c>
      <c r="B15" s="54">
        <v>-2.6869999999999998E-2</v>
      </c>
      <c r="C15" s="43">
        <v>-9.0504106284346984E-3</v>
      </c>
      <c r="D15" s="44">
        <v>-3.048794977729585E-2</v>
      </c>
    </row>
    <row r="16" spans="1:4" ht="18" customHeight="1" x14ac:dyDescent="0.35">
      <c r="A16" s="41">
        <v>2025</v>
      </c>
      <c r="B16" s="54">
        <v>1.76530336905595E-2</v>
      </c>
      <c r="C16" s="43">
        <v>4.4523033690559502E-2</v>
      </c>
      <c r="D16" s="44">
        <v>-5.9173457196161003E-3</v>
      </c>
    </row>
    <row r="17" spans="1:4" s="126" customFormat="1" ht="18" customHeight="1" x14ac:dyDescent="0.35">
      <c r="A17" s="41">
        <v>2026</v>
      </c>
      <c r="B17" s="54">
        <v>2.3710427923487001E-2</v>
      </c>
      <c r="C17" s="43">
        <v>6.0573942329275009E-3</v>
      </c>
      <c r="D17" s="44">
        <v>1.0720903675908999E-3</v>
      </c>
    </row>
    <row r="18" spans="1:4" s="141" customFormat="1" ht="18" customHeight="1" x14ac:dyDescent="0.35">
      <c r="A18" s="41">
        <v>2027</v>
      </c>
      <c r="B18" s="54">
        <v>2.2386348386619098E-2</v>
      </c>
      <c r="C18" s="43">
        <v>-1.3240795368679031E-3</v>
      </c>
      <c r="D18" s="44">
        <v>-7.5282621484304424E-5</v>
      </c>
    </row>
    <row r="19" spans="1:4" s="143" customFormat="1" ht="18" customHeight="1" x14ac:dyDescent="0.35">
      <c r="A19" s="41">
        <v>2028</v>
      </c>
      <c r="B19" s="54">
        <v>2.1809601514176703E-2</v>
      </c>
      <c r="C19" s="43">
        <v>-5.7674687244239561E-4</v>
      </c>
      <c r="D19" s="44">
        <v>1.5552482097324037E-3</v>
      </c>
    </row>
    <row r="20" spans="1:4" s="154" customFormat="1" ht="18" customHeight="1" x14ac:dyDescent="0.35">
      <c r="A20" s="41">
        <v>2029</v>
      </c>
      <c r="B20" s="54">
        <v>1.9282781270964101E-2</v>
      </c>
      <c r="C20" s="43">
        <v>-2.5268202432126019E-3</v>
      </c>
      <c r="D20" s="44">
        <v>1.0930637975546005E-3</v>
      </c>
    </row>
    <row r="21" spans="1:4" s="156" customFormat="1" ht="18" customHeight="1" x14ac:dyDescent="0.35">
      <c r="A21" s="41">
        <v>2030</v>
      </c>
      <c r="B21" s="54">
        <v>1.66233019451234E-2</v>
      </c>
      <c r="C21" s="43">
        <v>-2.659479325840701E-3</v>
      </c>
      <c r="D21" s="44">
        <v>7.6083527170379972E-4</v>
      </c>
    </row>
    <row r="22" spans="1:4" s="156" customFormat="1" ht="18" customHeight="1" x14ac:dyDescent="0.35">
      <c r="A22" s="41">
        <v>2031</v>
      </c>
      <c r="B22" s="54">
        <v>1.5302327903262102E-2</v>
      </c>
      <c r="C22" s="43">
        <v>-1.3209740418612982E-3</v>
      </c>
      <c r="D22" s="44">
        <v>9.5703134765300242E-4</v>
      </c>
    </row>
    <row r="23" spans="1:4" s="156" customFormat="1" ht="18" customHeight="1" x14ac:dyDescent="0.35">
      <c r="A23" s="41">
        <v>2032</v>
      </c>
      <c r="B23" s="54">
        <v>1.49065644252259E-2</v>
      </c>
      <c r="C23" s="43">
        <v>-3.9576347803620127E-4</v>
      </c>
      <c r="D23" s="44">
        <v>9.3297941979019958E-4</v>
      </c>
    </row>
    <row r="24" spans="1:4" s="156" customFormat="1" ht="18" customHeight="1" x14ac:dyDescent="0.35">
      <c r="A24" s="41">
        <v>2033</v>
      </c>
      <c r="B24" s="54">
        <v>1.6676860120053E-2</v>
      </c>
      <c r="C24" s="43">
        <v>1.7702956948271002E-3</v>
      </c>
      <c r="D24" s="44">
        <v>8.6328041885879933E-4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91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Headings!F25</f>
        <v>Page 25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4" t="str">
        <f>Headings!E26</f>
        <v>July 2024 Transportation CPI Forecast</v>
      </c>
      <c r="B1" s="264"/>
      <c r="C1" s="264"/>
      <c r="D1" s="264"/>
    </row>
    <row r="2" spans="1:4" ht="21.75" customHeight="1" x14ac:dyDescent="0.35">
      <c r="A2" s="264" t="s">
        <v>84</v>
      </c>
      <c r="B2" s="264"/>
      <c r="C2" s="264"/>
      <c r="D2" s="264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39">
        <v>-6.6007562232389605E-3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-7.8136173329613007E-2</v>
      </c>
      <c r="C6" s="43">
        <v>-7.1535417106374052E-2</v>
      </c>
      <c r="D6" s="44">
        <v>0</v>
      </c>
    </row>
    <row r="7" spans="1:4" s="51" customFormat="1" ht="18" customHeight="1" x14ac:dyDescent="0.35">
      <c r="A7" s="41">
        <v>2016</v>
      </c>
      <c r="B7" s="54">
        <v>-2.0962835299244399E-2</v>
      </c>
      <c r="C7" s="43">
        <v>5.7173338030368608E-2</v>
      </c>
      <c r="D7" s="44">
        <v>0</v>
      </c>
    </row>
    <row r="8" spans="1:4" s="51" customFormat="1" ht="18" customHeight="1" x14ac:dyDescent="0.35">
      <c r="A8" s="41">
        <v>2017</v>
      </c>
      <c r="B8" s="54">
        <v>3.4231501550205004E-2</v>
      </c>
      <c r="C8" s="43">
        <v>5.5194336849449403E-2</v>
      </c>
      <c r="D8" s="44">
        <v>0</v>
      </c>
    </row>
    <row r="9" spans="1:4" s="51" customFormat="1" ht="18" customHeight="1" x14ac:dyDescent="0.35">
      <c r="A9" s="41">
        <v>2018</v>
      </c>
      <c r="B9" s="54">
        <v>4.5138853000747006E-2</v>
      </c>
      <c r="C9" s="43">
        <v>1.0907351450542002E-2</v>
      </c>
      <c r="D9" s="44">
        <v>0</v>
      </c>
    </row>
    <row r="10" spans="1:4" s="51" customFormat="1" ht="18" customHeight="1" x14ac:dyDescent="0.35">
      <c r="A10" s="41">
        <v>2019</v>
      </c>
      <c r="B10" s="54">
        <v>-2.8255962708300096E-3</v>
      </c>
      <c r="C10" s="43">
        <v>-4.7964449271577017E-2</v>
      </c>
      <c r="D10" s="44">
        <v>0</v>
      </c>
    </row>
    <row r="11" spans="1:4" s="51" customFormat="1" ht="18" customHeight="1" x14ac:dyDescent="0.35">
      <c r="A11" s="41">
        <v>2020</v>
      </c>
      <c r="B11" s="54">
        <v>-4.1576963677281101E-2</v>
      </c>
      <c r="C11" s="43">
        <v>-3.875136740645109E-2</v>
      </c>
      <c r="D11" s="44">
        <v>0</v>
      </c>
    </row>
    <row r="12" spans="1:4" s="51" customFormat="1" ht="18" customHeight="1" x14ac:dyDescent="0.35">
      <c r="A12" s="41">
        <v>2021</v>
      </c>
      <c r="B12" s="54">
        <v>0.14562350916448599</v>
      </c>
      <c r="C12" s="43">
        <v>0.18720047284176711</v>
      </c>
      <c r="D12" s="44">
        <v>0</v>
      </c>
    </row>
    <row r="13" spans="1:4" s="51" customFormat="1" ht="18" customHeight="1" x14ac:dyDescent="0.35">
      <c r="A13" s="41">
        <v>2022</v>
      </c>
      <c r="B13" s="54">
        <v>0.15467626549087499</v>
      </c>
      <c r="C13" s="43">
        <v>9.0527563263889943E-3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2.4352635422617498E-3</v>
      </c>
      <c r="C14" s="48">
        <v>-0.15224100194861323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2.4021145839497601E-2</v>
      </c>
      <c r="C15" s="43">
        <v>2.1585882297235851E-2</v>
      </c>
      <c r="D15" s="44">
        <v>4.1067961519704009E-3</v>
      </c>
    </row>
    <row r="16" spans="1:4" ht="18" customHeight="1" x14ac:dyDescent="0.35">
      <c r="A16" s="41">
        <v>2025</v>
      </c>
      <c r="B16" s="54">
        <v>2.6664676051909E-2</v>
      </c>
      <c r="C16" s="43">
        <v>2.6435302124113991E-3</v>
      </c>
      <c r="D16" s="44">
        <v>8.6108694530466975E-3</v>
      </c>
    </row>
    <row r="17" spans="1:4" s="126" customFormat="1" ht="18" customHeight="1" x14ac:dyDescent="0.35">
      <c r="A17" s="41">
        <v>2026</v>
      </c>
      <c r="B17" s="54">
        <v>2.03048667119879E-2</v>
      </c>
      <c r="C17" s="43">
        <v>-6.3598093399210992E-3</v>
      </c>
      <c r="D17" s="44">
        <v>-5.2050390610980032E-4</v>
      </c>
    </row>
    <row r="18" spans="1:4" s="141" customFormat="1" ht="18" customHeight="1" x14ac:dyDescent="0.35">
      <c r="A18" s="41">
        <v>2027</v>
      </c>
      <c r="B18" s="54">
        <v>2.3430359685860699E-2</v>
      </c>
      <c r="C18" s="43">
        <v>3.1254929738727989E-3</v>
      </c>
      <c r="D18" s="44">
        <v>-5.7769781845879928E-4</v>
      </c>
    </row>
    <row r="19" spans="1:4" s="143" customFormat="1" ht="18" customHeight="1" x14ac:dyDescent="0.35">
      <c r="A19" s="41">
        <v>2028</v>
      </c>
      <c r="B19" s="54">
        <v>2.3137845204907703E-2</v>
      </c>
      <c r="C19" s="43">
        <v>-2.9251448095299684E-4</v>
      </c>
      <c r="D19" s="44">
        <v>2.0001036386270432E-4</v>
      </c>
    </row>
    <row r="20" spans="1:4" s="154" customFormat="1" ht="18" customHeight="1" x14ac:dyDescent="0.35">
      <c r="A20" s="41">
        <v>2029</v>
      </c>
      <c r="B20" s="54">
        <v>2.0375580715539302E-2</v>
      </c>
      <c r="C20" s="43">
        <v>-2.7622644893684004E-3</v>
      </c>
      <c r="D20" s="44">
        <v>-1.6088265054672972E-3</v>
      </c>
    </row>
    <row r="21" spans="1:4" s="156" customFormat="1" ht="18" customHeight="1" x14ac:dyDescent="0.35">
      <c r="A21" s="41">
        <v>2030</v>
      </c>
      <c r="B21" s="54">
        <v>2.1354972440210597E-2</v>
      </c>
      <c r="C21" s="43">
        <v>9.7939172467129479E-4</v>
      </c>
      <c r="D21" s="44">
        <v>-4.6785206080500116E-4</v>
      </c>
    </row>
    <row r="22" spans="1:4" s="156" customFormat="1" ht="18" customHeight="1" x14ac:dyDescent="0.35">
      <c r="A22" s="41">
        <v>2031</v>
      </c>
      <c r="B22" s="54">
        <v>2.15996635857344E-2</v>
      </c>
      <c r="C22" s="43">
        <v>2.4469114552380308E-4</v>
      </c>
      <c r="D22" s="44">
        <v>-3.9577057679809902E-4</v>
      </c>
    </row>
    <row r="23" spans="1:4" s="156" customFormat="1" ht="18" customHeight="1" x14ac:dyDescent="0.35">
      <c r="A23" s="41">
        <v>2032</v>
      </c>
      <c r="B23" s="54">
        <v>2.1627151276782001E-2</v>
      </c>
      <c r="C23" s="43">
        <v>2.7487691047600737E-5</v>
      </c>
      <c r="D23" s="44">
        <v>-4.7544513147101258E-5</v>
      </c>
    </row>
    <row r="24" spans="1:4" s="156" customFormat="1" ht="18" customHeight="1" x14ac:dyDescent="0.35">
      <c r="A24" s="41">
        <v>2033</v>
      </c>
      <c r="B24" s="54">
        <v>2.0280886727266498E-2</v>
      </c>
      <c r="C24" s="43">
        <v>-1.3462645495155023E-3</v>
      </c>
      <c r="D24" s="44">
        <v>2.9167842604379754E-4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48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3" t="str">
        <f>Headings!F26</f>
        <v>Page 26</v>
      </c>
      <c r="B30" s="266"/>
      <c r="C30" s="266"/>
      <c r="D30" s="266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2" customWidth="1"/>
    <col min="2" max="2" width="17.7265625" style="2" customWidth="1"/>
    <col min="3" max="3" width="10.7265625" style="2" customWidth="1"/>
    <col min="4" max="4" width="17.7265625" style="27" customWidth="1"/>
    <col min="5" max="5" width="17.7265625" style="18" customWidth="1"/>
    <col min="6" max="16384" width="10.7265625" style="18"/>
  </cols>
  <sheetData>
    <row r="1" spans="1:5" ht="23.4" x14ac:dyDescent="0.35">
      <c r="A1" s="264" t="str">
        <f>Headings!E27</f>
        <v>July 2024 Retail Gas Forecast</v>
      </c>
      <c r="B1" s="267"/>
      <c r="C1" s="267"/>
      <c r="D1" s="267"/>
      <c r="E1" s="267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35" t="s">
        <v>75</v>
      </c>
      <c r="B4" s="31" t="s">
        <v>80</v>
      </c>
      <c r="C4" s="31" t="s">
        <v>6</v>
      </c>
      <c r="D4" s="34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 t="s">
        <v>210</v>
      </c>
      <c r="B5" s="59">
        <v>4.2359999999999998</v>
      </c>
      <c r="C5" s="39">
        <v>-4.1532795235467157E-3</v>
      </c>
      <c r="D5" s="162">
        <v>0</v>
      </c>
      <c r="E5" s="97">
        <v>0</v>
      </c>
    </row>
    <row r="6" spans="1:5" s="51" customFormat="1" ht="18" customHeight="1" x14ac:dyDescent="0.35">
      <c r="A6" s="41" t="s">
        <v>211</v>
      </c>
      <c r="B6" s="60">
        <v>4.6363333333333303</v>
      </c>
      <c r="C6" s="54">
        <v>-8.2277645816838718E-2</v>
      </c>
      <c r="D6" s="161">
        <v>0</v>
      </c>
      <c r="E6" s="61">
        <v>0</v>
      </c>
    </row>
    <row r="7" spans="1:5" s="51" customFormat="1" ht="18" customHeight="1" x14ac:dyDescent="0.35">
      <c r="A7" s="41" t="s">
        <v>212</v>
      </c>
      <c r="B7" s="60">
        <v>5.0629999999999997</v>
      </c>
      <c r="C7" s="54">
        <v>2.6908255019945315E-2</v>
      </c>
      <c r="D7" s="161">
        <v>0</v>
      </c>
      <c r="E7" s="61">
        <v>0</v>
      </c>
    </row>
    <row r="8" spans="1:5" s="51" customFormat="1" ht="18" customHeight="1" x14ac:dyDescent="0.35">
      <c r="A8" s="41" t="s">
        <v>213</v>
      </c>
      <c r="B8" s="60">
        <v>4.5873333333333299</v>
      </c>
      <c r="C8" s="54">
        <v>-2.9272765747336615E-2</v>
      </c>
      <c r="D8" s="161">
        <v>0</v>
      </c>
      <c r="E8" s="61">
        <v>0</v>
      </c>
    </row>
    <row r="9" spans="1:5" s="51" customFormat="1" ht="18" customHeight="1" x14ac:dyDescent="0.35">
      <c r="A9" s="41" t="s">
        <v>214</v>
      </c>
      <c r="B9" s="60">
        <v>4.1609999999999996</v>
      </c>
      <c r="C9" s="54">
        <v>-1.770538243626063E-2</v>
      </c>
      <c r="D9" s="161">
        <v>3.8310445586562381E-3</v>
      </c>
      <c r="E9" s="61">
        <v>1.5880138888888062E-2</v>
      </c>
    </row>
    <row r="10" spans="1:5" s="51" customFormat="1" ht="18" customHeight="1" thickBot="1" x14ac:dyDescent="0.4">
      <c r="A10" s="46" t="s">
        <v>215</v>
      </c>
      <c r="B10" s="65">
        <v>4.6116666666666672</v>
      </c>
      <c r="C10" s="55">
        <v>-5.3202962110855401E-3</v>
      </c>
      <c r="D10" s="193">
        <v>2.4203453864267477E-2</v>
      </c>
      <c r="E10" s="194">
        <v>0.10898055555555608</v>
      </c>
    </row>
    <row r="11" spans="1:5" s="51" customFormat="1" ht="18" customHeight="1" thickTop="1" x14ac:dyDescent="0.35">
      <c r="A11" s="41" t="s">
        <v>216</v>
      </c>
      <c r="B11" s="60">
        <v>4.899</v>
      </c>
      <c r="C11" s="54">
        <v>-3.2391862532095583E-2</v>
      </c>
      <c r="D11" s="161">
        <v>5.6931008289672791E-2</v>
      </c>
      <c r="E11" s="61">
        <v>0.2638819444444449</v>
      </c>
    </row>
    <row r="12" spans="1:5" s="51" customFormat="1" ht="18" customHeight="1" x14ac:dyDescent="0.35">
      <c r="A12" s="41" t="s">
        <v>217</v>
      </c>
      <c r="B12" s="60">
        <v>4.6619999999999999</v>
      </c>
      <c r="C12" s="54">
        <v>1.6276703967447403E-2</v>
      </c>
      <c r="D12" s="161">
        <v>9.6666257292167268E-2</v>
      </c>
      <c r="E12" s="61">
        <v>0.41093458333333377</v>
      </c>
    </row>
    <row r="13" spans="1:5" s="51" customFormat="1" ht="18" customHeight="1" x14ac:dyDescent="0.35">
      <c r="A13" s="41" t="s">
        <v>218</v>
      </c>
      <c r="B13" s="60">
        <v>4.55474165378671</v>
      </c>
      <c r="C13" s="54">
        <v>9.4626689206130932E-2</v>
      </c>
      <c r="D13" s="161">
        <v>8.1543204827140725E-2</v>
      </c>
      <c r="E13" s="61">
        <v>0.34340582045337698</v>
      </c>
    </row>
    <row r="14" spans="1:5" s="51" customFormat="1" ht="18" customHeight="1" x14ac:dyDescent="0.35">
      <c r="A14" s="41" t="s">
        <v>219</v>
      </c>
      <c r="B14" s="60">
        <v>4.9369291900344701</v>
      </c>
      <c r="C14" s="54">
        <v>7.0530362855323991E-2</v>
      </c>
      <c r="D14" s="161">
        <v>9.3225525909140128E-2</v>
      </c>
      <c r="E14" s="61">
        <v>0.42099988447891423</v>
      </c>
    </row>
    <row r="15" spans="1:5" s="51" customFormat="1" ht="18" customHeight="1" x14ac:dyDescent="0.35">
      <c r="A15" s="41" t="s">
        <v>220</v>
      </c>
      <c r="B15" s="60">
        <v>4.9113517947449399</v>
      </c>
      <c r="C15" s="54">
        <v>2.5212889865156018E-3</v>
      </c>
      <c r="D15" s="161">
        <v>7.1845499653563571E-2</v>
      </c>
      <c r="E15" s="61">
        <v>0.32920651696716163</v>
      </c>
    </row>
    <row r="16" spans="1:5" s="51" customFormat="1" ht="18" customHeight="1" x14ac:dyDescent="0.35">
      <c r="A16" s="41" t="s">
        <v>221</v>
      </c>
      <c r="B16" s="60">
        <v>4.7710474037017896</v>
      </c>
      <c r="C16" s="54">
        <v>2.3390691484725279E-2</v>
      </c>
      <c r="D16" s="161">
        <v>0.13290594541006628</v>
      </c>
      <c r="E16" s="61">
        <v>0.55971157036845565</v>
      </c>
    </row>
    <row r="17" spans="1:5" s="51" customFormat="1" ht="18" customHeight="1" x14ac:dyDescent="0.35">
      <c r="A17" s="41" t="s">
        <v>222</v>
      </c>
      <c r="B17" s="60">
        <v>4.7190000000000003</v>
      </c>
      <c r="C17" s="54">
        <v>3.6063153236524315E-2</v>
      </c>
      <c r="D17" s="161">
        <v>0.11871825495959198</v>
      </c>
      <c r="E17" s="61">
        <v>0.50077974742134668</v>
      </c>
    </row>
    <row r="18" spans="1:5" s="51" customFormat="1" ht="18" customHeight="1" x14ac:dyDescent="0.35">
      <c r="A18" s="41" t="s">
        <v>223</v>
      </c>
      <c r="B18" s="60">
        <v>4.7460000000000004</v>
      </c>
      <c r="C18" s="54">
        <v>-3.8673673995542224E-2</v>
      </c>
      <c r="D18" s="161">
        <v>6.5955237034925007E-2</v>
      </c>
      <c r="E18" s="61">
        <v>0.29365544076547234</v>
      </c>
    </row>
    <row r="19" spans="1:5" s="51" customFormat="1" ht="18" customHeight="1" x14ac:dyDescent="0.35">
      <c r="A19" s="41" t="s">
        <v>224</v>
      </c>
      <c r="B19" s="60">
        <v>4.9305000000000003</v>
      </c>
      <c r="C19" s="54">
        <v>3.898764750582151E-3</v>
      </c>
      <c r="D19" s="161">
        <v>1.2894851622759607E-2</v>
      </c>
      <c r="E19" s="61">
        <v>6.2768673198563718E-2</v>
      </c>
    </row>
    <row r="20" spans="1:5" s="51" customFormat="1" ht="18" customHeight="1" x14ac:dyDescent="0.35">
      <c r="A20" s="41" t="s">
        <v>225</v>
      </c>
      <c r="B20" s="60">
        <v>4.6854000000000005</v>
      </c>
      <c r="C20" s="54">
        <v>-1.7951488730825971E-2</v>
      </c>
      <c r="D20" s="161">
        <v>4.9756106527880428E-2</v>
      </c>
      <c r="E20" s="61">
        <v>0.2220775474189054</v>
      </c>
    </row>
    <row r="21" spans="1:5" s="51" customFormat="1" ht="18" customHeight="1" x14ac:dyDescent="0.35">
      <c r="A21" s="41" t="s">
        <v>332</v>
      </c>
      <c r="B21" s="60">
        <v>4.5023105480249743</v>
      </c>
      <c r="C21" s="54">
        <v>-4.5918510696127512E-2</v>
      </c>
      <c r="D21" s="161">
        <v>3.1192373818000885E-3</v>
      </c>
      <c r="E21" s="61">
        <v>1.400010571278365E-2</v>
      </c>
    </row>
    <row r="22" spans="1:5" s="51" customFormat="1" ht="18" customHeight="1" x14ac:dyDescent="0.35">
      <c r="A22" s="41" t="s">
        <v>333</v>
      </c>
      <c r="B22" s="60">
        <v>4.7329688619336805</v>
      </c>
      <c r="C22" s="54">
        <v>-2.74570966420562E-3</v>
      </c>
      <c r="D22" s="161">
        <v>1.6015206602930654E-3</v>
      </c>
      <c r="E22" s="61">
        <v>7.5678273850003919E-3</v>
      </c>
    </row>
    <row r="23" spans="1:5" s="51" customFormat="1" ht="18" customHeight="1" x14ac:dyDescent="0.35">
      <c r="A23" s="41" t="s">
        <v>334</v>
      </c>
      <c r="B23" s="60">
        <v>5.084920273613923</v>
      </c>
      <c r="C23" s="54">
        <v>3.1319394303604531E-2</v>
      </c>
      <c r="D23" s="161">
        <v>-1.1766677586472318E-2</v>
      </c>
      <c r="E23" s="61">
        <v>-6.0545031275007766E-2</v>
      </c>
    </row>
    <row r="24" spans="1:5" s="51" customFormat="1" ht="18" customHeight="1" x14ac:dyDescent="0.35">
      <c r="A24" s="41" t="s">
        <v>335</v>
      </c>
      <c r="B24" s="60">
        <v>4.7700558028917683</v>
      </c>
      <c r="C24" s="54">
        <v>1.8067999080498609E-2</v>
      </c>
      <c r="D24" s="161">
        <v>1.7757928321343819E-2</v>
      </c>
      <c r="E24" s="61">
        <v>8.3228346033397571E-2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8"/>
      <c r="D26" s="18"/>
    </row>
    <row r="27" spans="1:5" ht="21.75" customHeight="1" x14ac:dyDescent="0.35">
      <c r="A27" s="33" t="s">
        <v>120</v>
      </c>
      <c r="B27" s="3"/>
    </row>
    <row r="28" spans="1:5" ht="21.75" customHeight="1" x14ac:dyDescent="0.35">
      <c r="A28" s="29" t="s">
        <v>177</v>
      </c>
      <c r="B28" s="3"/>
      <c r="C28" s="3"/>
    </row>
    <row r="29" spans="1:5" ht="21.75" customHeight="1" x14ac:dyDescent="0.35">
      <c r="A29" s="108"/>
      <c r="C29" s="3"/>
    </row>
    <row r="30" spans="1:5" ht="21.75" customHeight="1" x14ac:dyDescent="0.35">
      <c r="A30" s="3"/>
      <c r="B30" s="18"/>
      <c r="C30" s="18"/>
      <c r="D30" s="18"/>
    </row>
    <row r="31" spans="1:5" ht="21.75" customHeight="1" x14ac:dyDescent="0.35">
      <c r="A31" s="268" t="str">
        <f>Headings!F27</f>
        <v>Page 27</v>
      </c>
      <c r="B31" s="266"/>
      <c r="C31" s="266"/>
      <c r="D31" s="266"/>
      <c r="E31" s="265"/>
    </row>
  </sheetData>
  <mergeCells count="3">
    <mergeCell ref="A1:E1"/>
    <mergeCell ref="A2:E2"/>
    <mergeCell ref="A31:E31"/>
  </mergeCells>
  <phoneticPr fontId="4"/>
  <pageMargins left="0.75" right="0.75" top="1" bottom="1" header="0.5" footer="0.5"/>
  <pageSetup scale="9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3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10.7265625" style="2" customWidth="1"/>
    <col min="2" max="2" width="18.7265625" style="2" customWidth="1"/>
    <col min="3" max="3" width="13.26953125" style="2" customWidth="1"/>
    <col min="4" max="4" width="18.6328125" style="1" customWidth="1"/>
    <col min="5" max="5" width="13.26953125" style="1" customWidth="1"/>
    <col min="6" max="16384" width="10.7265625" style="1"/>
  </cols>
  <sheetData>
    <row r="1" spans="1:14" ht="23.4" x14ac:dyDescent="0.45">
      <c r="A1" s="264" t="str">
        <f>Headings!E28</f>
        <v>July 2024 Diesel and Gasoline Dollar per Gallon Forecast</v>
      </c>
      <c r="B1" s="264"/>
      <c r="C1" s="264"/>
      <c r="D1" s="270"/>
      <c r="E1" s="269"/>
    </row>
    <row r="2" spans="1:14" ht="21.75" customHeight="1" x14ac:dyDescent="0.35">
      <c r="A2" s="264" t="s">
        <v>84</v>
      </c>
      <c r="B2" s="264"/>
      <c r="C2" s="264"/>
      <c r="D2" s="271"/>
      <c r="E2" s="265"/>
    </row>
    <row r="3" spans="1:14" ht="21.75" customHeight="1" x14ac:dyDescent="0.35">
      <c r="A3" s="272"/>
      <c r="B3" s="272"/>
      <c r="C3" s="272"/>
      <c r="D3" s="271"/>
    </row>
    <row r="4" spans="1:14" s="21" customFormat="1" ht="66" customHeight="1" x14ac:dyDescent="0.35">
      <c r="A4" s="20" t="s">
        <v>79</v>
      </c>
      <c r="B4" s="31" t="s">
        <v>76</v>
      </c>
      <c r="C4" s="31" t="s">
        <v>27</v>
      </c>
      <c r="D4" s="31" t="s">
        <v>77</v>
      </c>
      <c r="E4" s="32" t="s">
        <v>27</v>
      </c>
    </row>
    <row r="5" spans="1:14" s="58" customFormat="1" ht="18" customHeight="1" x14ac:dyDescent="0.35">
      <c r="A5" s="57">
        <v>2014</v>
      </c>
      <c r="B5" s="212">
        <v>2.8801839505785964</v>
      </c>
      <c r="C5" s="76" t="s">
        <v>78</v>
      </c>
      <c r="D5" s="212">
        <v>2.8242224104958393</v>
      </c>
      <c r="E5" s="80" t="s">
        <v>78</v>
      </c>
      <c r="M5" s="81"/>
      <c r="N5" s="81"/>
    </row>
    <row r="6" spans="1:14" s="58" customFormat="1" ht="18" customHeight="1" x14ac:dyDescent="0.35">
      <c r="A6" s="50">
        <v>2015</v>
      </c>
      <c r="B6" s="98">
        <v>1.7715901884504606</v>
      </c>
      <c r="C6" s="54">
        <v>-0.38490380515641431</v>
      </c>
      <c r="D6" s="98">
        <v>2.1089905463641303</v>
      </c>
      <c r="E6" s="44">
        <v>-0.25324912849414649</v>
      </c>
      <c r="M6" s="81"/>
      <c r="N6" s="81"/>
    </row>
    <row r="7" spans="1:14" s="58" customFormat="1" ht="18" customHeight="1" x14ac:dyDescent="0.35">
      <c r="A7" s="50">
        <v>2016</v>
      </c>
      <c r="B7" s="98">
        <v>1.4279053011080214</v>
      </c>
      <c r="C7" s="54">
        <v>-0.19399796272469017</v>
      </c>
      <c r="D7" s="98">
        <v>1.8130092214897344</v>
      </c>
      <c r="E7" s="44">
        <v>-0.14034265131470758</v>
      </c>
      <c r="M7" s="81"/>
      <c r="N7" s="81"/>
    </row>
    <row r="8" spans="1:14" s="58" customFormat="1" ht="18" customHeight="1" x14ac:dyDescent="0.35">
      <c r="A8" s="50">
        <v>2017</v>
      </c>
      <c r="B8" s="98">
        <v>1.8102133466781876</v>
      </c>
      <c r="C8" s="54">
        <v>0.26774047639819254</v>
      </c>
      <c r="D8" s="98">
        <v>2.1067205148272401</v>
      </c>
      <c r="E8" s="44">
        <v>0.16200209566290313</v>
      </c>
      <c r="M8" s="81"/>
      <c r="N8" s="81"/>
    </row>
    <row r="9" spans="1:14" s="58" customFormat="1" ht="18" customHeight="1" x14ac:dyDescent="0.35">
      <c r="A9" s="50">
        <v>2018</v>
      </c>
      <c r="B9" s="60">
        <v>2.2156500000000001</v>
      </c>
      <c r="C9" s="54">
        <v>0.22397175121142743</v>
      </c>
      <c r="D9" s="60">
        <v>2.39</v>
      </c>
      <c r="E9" s="44">
        <v>0.13446467302094423</v>
      </c>
    </row>
    <row r="10" spans="1:14" s="58" customFormat="1" ht="18" customHeight="1" x14ac:dyDescent="0.35">
      <c r="A10" s="50">
        <v>2019</v>
      </c>
      <c r="B10" s="60">
        <v>2.0499999999999998</v>
      </c>
      <c r="C10" s="54">
        <v>-7.4763613386590988E-2</v>
      </c>
      <c r="D10" s="60">
        <v>2.37</v>
      </c>
      <c r="E10" s="44">
        <v>-8.3682008368201055E-3</v>
      </c>
    </row>
    <row r="11" spans="1:14" s="58" customFormat="1" ht="18" customHeight="1" x14ac:dyDescent="0.35">
      <c r="A11" s="50">
        <v>2020</v>
      </c>
      <c r="B11" s="60">
        <v>1.32</v>
      </c>
      <c r="C11" s="54">
        <v>-0.35609756097560963</v>
      </c>
      <c r="D11" s="60">
        <v>1.85</v>
      </c>
      <c r="E11" s="44">
        <v>-0.21940928270042193</v>
      </c>
    </row>
    <row r="12" spans="1:14" s="58" customFormat="1" ht="18" customHeight="1" x14ac:dyDescent="0.35">
      <c r="A12" s="50">
        <v>2021</v>
      </c>
      <c r="B12" s="60">
        <v>2.25</v>
      </c>
      <c r="C12" s="54">
        <v>0.70454545454545436</v>
      </c>
      <c r="D12" s="60">
        <v>2.62</v>
      </c>
      <c r="E12" s="44">
        <v>0.41621621621621618</v>
      </c>
    </row>
    <row r="13" spans="1:14" s="58" customFormat="1" ht="18" customHeight="1" x14ac:dyDescent="0.35">
      <c r="A13" s="50">
        <v>2022</v>
      </c>
      <c r="B13" s="98">
        <v>3.84</v>
      </c>
      <c r="C13" s="54">
        <v>0.70666666666666655</v>
      </c>
      <c r="D13" s="98">
        <v>3.44</v>
      </c>
      <c r="E13" s="44">
        <v>0.31297709923664119</v>
      </c>
    </row>
    <row r="14" spans="1:14" s="58" customFormat="1" ht="18" customHeight="1" thickBot="1" x14ac:dyDescent="0.4">
      <c r="A14" s="64">
        <v>2023</v>
      </c>
      <c r="B14" s="98">
        <v>3.4614330324727982</v>
      </c>
      <c r="C14" s="54">
        <v>-9.8585147793542105E-2</v>
      </c>
      <c r="D14" s="98">
        <v>3.3853105549620133</v>
      </c>
      <c r="E14" s="44">
        <v>-1.5898094487786785E-2</v>
      </c>
    </row>
    <row r="15" spans="1:14" s="58" customFormat="1" ht="18" customHeight="1" thickTop="1" x14ac:dyDescent="0.35">
      <c r="A15" s="50">
        <v>2024</v>
      </c>
      <c r="B15" s="236">
        <v>3.3028489095403901</v>
      </c>
      <c r="C15" s="237">
        <v>-4.5814586457308404E-2</v>
      </c>
      <c r="D15" s="236">
        <v>3.28932405847514</v>
      </c>
      <c r="E15" s="238">
        <v>-2.8353823062460592E-2</v>
      </c>
    </row>
    <row r="16" spans="1:14" ht="18" customHeight="1" x14ac:dyDescent="0.35">
      <c r="A16" s="50">
        <v>2025</v>
      </c>
      <c r="B16" s="98">
        <v>3.5396858597396998</v>
      </c>
      <c r="C16" s="54">
        <v>7.1706867824077092E-2</v>
      </c>
      <c r="D16" s="98">
        <v>3.3823203422611399</v>
      </c>
      <c r="E16" s="44">
        <v>2.8272156264564252E-2</v>
      </c>
    </row>
    <row r="17" spans="1:7" ht="18" customHeight="1" x14ac:dyDescent="0.35">
      <c r="A17" s="50">
        <v>2026</v>
      </c>
      <c r="B17" s="98">
        <v>3.50938719543998</v>
      </c>
      <c r="C17" s="54">
        <v>-8.5597043071917733E-3</v>
      </c>
      <c r="D17" s="98">
        <v>3.3739396924974199</v>
      </c>
      <c r="E17" s="44">
        <v>-2.4777812021546941E-3</v>
      </c>
    </row>
    <row r="18" spans="1:7" ht="18" customHeight="1" x14ac:dyDescent="0.35">
      <c r="A18" s="50">
        <v>2027</v>
      </c>
      <c r="B18" s="98">
        <v>3.5653491657893301</v>
      </c>
      <c r="C18" s="54">
        <v>1.5946365343233015E-2</v>
      </c>
      <c r="D18" s="235">
        <v>3.4654327816165198</v>
      </c>
      <c r="E18" s="44">
        <v>2.7117582843152688E-2</v>
      </c>
    </row>
    <row r="19" spans="1:7" ht="18" customHeight="1" x14ac:dyDescent="0.35">
      <c r="A19" s="50">
        <v>2028</v>
      </c>
      <c r="B19" s="54" t="s">
        <v>78</v>
      </c>
      <c r="C19" s="54" t="s">
        <v>78</v>
      </c>
      <c r="D19" s="62" t="s">
        <v>78</v>
      </c>
      <c r="E19" s="63" t="s">
        <v>78</v>
      </c>
    </row>
    <row r="20" spans="1:7" ht="18" customHeight="1" x14ac:dyDescent="0.35">
      <c r="A20" s="50">
        <v>2029</v>
      </c>
      <c r="B20" s="54" t="s">
        <v>78</v>
      </c>
      <c r="C20" s="54" t="s">
        <v>78</v>
      </c>
      <c r="D20" s="62" t="s">
        <v>78</v>
      </c>
      <c r="E20" s="63" t="s">
        <v>78</v>
      </c>
    </row>
    <row r="21" spans="1:7" ht="18" customHeight="1" x14ac:dyDescent="0.35">
      <c r="A21" s="50">
        <v>2030</v>
      </c>
      <c r="B21" s="54" t="s">
        <v>78</v>
      </c>
      <c r="C21" s="54" t="s">
        <v>78</v>
      </c>
      <c r="D21" s="62" t="s">
        <v>78</v>
      </c>
      <c r="E21" s="63" t="s">
        <v>78</v>
      </c>
    </row>
    <row r="22" spans="1:7" ht="18" customHeight="1" x14ac:dyDescent="0.35">
      <c r="A22" s="50">
        <v>2031</v>
      </c>
      <c r="B22" s="54" t="s">
        <v>78</v>
      </c>
      <c r="C22" s="54" t="s">
        <v>78</v>
      </c>
      <c r="D22" s="62" t="s">
        <v>78</v>
      </c>
      <c r="E22" s="63" t="s">
        <v>78</v>
      </c>
    </row>
    <row r="23" spans="1:7" ht="18" customHeight="1" x14ac:dyDescent="0.35">
      <c r="A23" s="50">
        <v>2032</v>
      </c>
      <c r="B23" s="54" t="s">
        <v>78</v>
      </c>
      <c r="C23" s="54" t="s">
        <v>78</v>
      </c>
      <c r="D23" s="62" t="s">
        <v>78</v>
      </c>
      <c r="E23" s="63" t="s">
        <v>78</v>
      </c>
    </row>
    <row r="24" spans="1:7" ht="18" customHeight="1" x14ac:dyDescent="0.35">
      <c r="A24" s="50">
        <v>2033</v>
      </c>
      <c r="B24" s="54" t="s">
        <v>78</v>
      </c>
      <c r="C24" s="54" t="s">
        <v>78</v>
      </c>
      <c r="D24" s="62" t="s">
        <v>78</v>
      </c>
      <c r="E24" s="63" t="s">
        <v>78</v>
      </c>
    </row>
    <row r="25" spans="1:7" ht="21.75" customHeight="1" x14ac:dyDescent="0.35">
      <c r="A25" s="24" t="s">
        <v>4</v>
      </c>
      <c r="B25" s="1"/>
      <c r="C25" s="1"/>
    </row>
    <row r="26" spans="1:7" ht="21.75" customHeight="1" x14ac:dyDescent="0.35">
      <c r="A26" s="29" t="s">
        <v>182</v>
      </c>
      <c r="D26" s="2"/>
      <c r="E26" s="2"/>
      <c r="F26" s="2"/>
      <c r="G26" s="2"/>
    </row>
    <row r="27" spans="1:7" ht="21.75" customHeight="1" x14ac:dyDescent="0.35">
      <c r="A27" s="29" t="s">
        <v>181</v>
      </c>
      <c r="D27" s="2"/>
      <c r="E27" s="2"/>
      <c r="F27" s="2"/>
      <c r="G27" s="2"/>
    </row>
    <row r="28" spans="1:7" ht="21.75" customHeight="1" x14ac:dyDescent="0.35">
      <c r="A28" s="29" t="s">
        <v>184</v>
      </c>
      <c r="B28" s="1"/>
      <c r="C28" s="1"/>
    </row>
    <row r="29" spans="1:7" ht="21.75" customHeight="1" x14ac:dyDescent="0.35">
      <c r="A29" s="29" t="s">
        <v>183</v>
      </c>
      <c r="B29" s="1"/>
      <c r="C29" s="1"/>
    </row>
    <row r="30" spans="1:7" ht="21.75" customHeight="1" x14ac:dyDescent="0.35">
      <c r="A30" s="268" t="str">
        <f>Headings!F28</f>
        <v>Page 28</v>
      </c>
      <c r="B30" s="266"/>
      <c r="C30" s="266"/>
      <c r="D30" s="266"/>
      <c r="E30" s="265"/>
    </row>
  </sheetData>
  <mergeCells count="4">
    <mergeCell ref="A30:E30"/>
    <mergeCell ref="A3:D3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69F-D2D0-4B0B-BEA3-9ED405A09D3E}">
  <sheetPr>
    <pageSetUpPr fitToPage="1"/>
  </sheetPr>
  <dimension ref="A1:H42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4" width="21.26953125" style="156" customWidth="1"/>
    <col min="5" max="5" width="10.81640625" style="156" customWidth="1"/>
    <col min="6" max="16384" width="10.7265625" style="156"/>
  </cols>
  <sheetData>
    <row r="1" spans="1:8" ht="23.4" x14ac:dyDescent="0.35">
      <c r="A1" s="264" t="str">
        <f>Headings!E29</f>
        <v>July 2024 Recorded Document Count &amp; Revenue Forecast</v>
      </c>
      <c r="B1" s="265"/>
      <c r="C1" s="265"/>
      <c r="D1" s="265"/>
      <c r="E1" s="265"/>
    </row>
    <row r="2" spans="1:8" ht="21.75" customHeight="1" x14ac:dyDescent="0.35">
      <c r="A2" s="264" t="s">
        <v>84</v>
      </c>
      <c r="B2" s="265"/>
      <c r="C2" s="265"/>
      <c r="D2" s="265"/>
      <c r="E2" s="265"/>
    </row>
    <row r="4" spans="1:8" ht="66" customHeight="1" x14ac:dyDescent="0.35">
      <c r="A4" s="20" t="s">
        <v>106</v>
      </c>
      <c r="B4" s="31" t="s">
        <v>313</v>
      </c>
      <c r="C4" s="31" t="s">
        <v>27</v>
      </c>
      <c r="D4" s="20" t="s">
        <v>324</v>
      </c>
      <c r="E4" s="240" t="s">
        <v>27</v>
      </c>
    </row>
    <row r="5" spans="1:8" s="51" customFormat="1" ht="18" customHeight="1" x14ac:dyDescent="0.35">
      <c r="A5" s="36">
        <v>2014</v>
      </c>
      <c r="B5" s="157">
        <v>436692.99999999889</v>
      </c>
      <c r="C5" s="76" t="s">
        <v>78</v>
      </c>
      <c r="D5" s="76" t="s">
        <v>78</v>
      </c>
      <c r="E5" s="232" t="s">
        <v>78</v>
      </c>
      <c r="G5" s="119"/>
    </row>
    <row r="6" spans="1:8" s="51" customFormat="1" ht="18" customHeight="1" x14ac:dyDescent="0.35">
      <c r="A6" s="41">
        <v>2015</v>
      </c>
      <c r="B6" s="158">
        <v>513348.99999999802</v>
      </c>
      <c r="C6" s="54">
        <v>0.17553750575346827</v>
      </c>
      <c r="D6" s="84" t="s">
        <v>78</v>
      </c>
      <c r="E6" s="213" t="s">
        <v>78</v>
      </c>
      <c r="G6" s="119"/>
    </row>
    <row r="7" spans="1:8" s="51" customFormat="1" ht="18" customHeight="1" x14ac:dyDescent="0.35">
      <c r="A7" s="41">
        <v>2016</v>
      </c>
      <c r="B7" s="158">
        <v>532499.99999999802</v>
      </c>
      <c r="C7" s="54">
        <v>3.7306004297271489E-2</v>
      </c>
      <c r="D7" s="84" t="s">
        <v>78</v>
      </c>
      <c r="E7" s="213" t="s">
        <v>78</v>
      </c>
      <c r="G7" s="119"/>
    </row>
    <row r="8" spans="1:8" s="51" customFormat="1" ht="18" customHeight="1" x14ac:dyDescent="0.35">
      <c r="A8" s="41">
        <v>2017</v>
      </c>
      <c r="B8" s="158">
        <v>491768.99999999901</v>
      </c>
      <c r="C8" s="54">
        <v>-7.6490140845068888E-2</v>
      </c>
      <c r="D8" s="84" t="s">
        <v>78</v>
      </c>
      <c r="E8" s="213" t="s">
        <v>78</v>
      </c>
      <c r="G8" s="119"/>
    </row>
    <row r="9" spans="1:8" s="51" customFormat="1" ht="18" customHeight="1" x14ac:dyDescent="0.35">
      <c r="A9" s="41">
        <v>2018</v>
      </c>
      <c r="B9" s="158">
        <v>421397.99999999697</v>
      </c>
      <c r="C9" s="54">
        <v>-0.14309767390787576</v>
      </c>
      <c r="D9" s="84" t="s">
        <v>78</v>
      </c>
      <c r="E9" s="213" t="s">
        <v>78</v>
      </c>
      <c r="H9" s="119"/>
    </row>
    <row r="10" spans="1:8" s="51" customFormat="1" ht="18" customHeight="1" x14ac:dyDescent="0.35">
      <c r="A10" s="41">
        <v>2019</v>
      </c>
      <c r="B10" s="158">
        <v>440934</v>
      </c>
      <c r="C10" s="54">
        <v>4.6359973231963947E-2</v>
      </c>
      <c r="D10" s="84" t="s">
        <v>78</v>
      </c>
      <c r="E10" s="213" t="s">
        <v>78</v>
      </c>
      <c r="H10" s="119"/>
    </row>
    <row r="11" spans="1:8" s="51" customFormat="1" ht="18" customHeight="1" x14ac:dyDescent="0.35">
      <c r="A11" s="41">
        <v>2020</v>
      </c>
      <c r="B11" s="158">
        <v>638985.99999999907</v>
      </c>
      <c r="C11" s="54">
        <v>0.44916472760095405</v>
      </c>
      <c r="D11" s="84" t="s">
        <v>78</v>
      </c>
      <c r="E11" s="213" t="s">
        <v>78</v>
      </c>
      <c r="H11" s="119"/>
    </row>
    <row r="12" spans="1:8" s="51" customFormat="1" ht="18" customHeight="1" x14ac:dyDescent="0.35">
      <c r="A12" s="41">
        <v>2021</v>
      </c>
      <c r="B12" s="158">
        <v>661144.99999999907</v>
      </c>
      <c r="C12" s="54">
        <v>3.4678381059991992E-2</v>
      </c>
      <c r="D12" s="84" t="s">
        <v>78</v>
      </c>
      <c r="E12" s="213" t="s">
        <v>78</v>
      </c>
      <c r="H12" s="119"/>
    </row>
    <row r="13" spans="1:8" s="51" customFormat="1" ht="18" customHeight="1" x14ac:dyDescent="0.35">
      <c r="A13" s="41">
        <v>2022</v>
      </c>
      <c r="B13" s="158">
        <v>364731.99999999889</v>
      </c>
      <c r="C13" s="54">
        <v>-0.44833281655310198</v>
      </c>
      <c r="D13" s="84" t="s">
        <v>78</v>
      </c>
      <c r="E13" s="213" t="s">
        <v>78</v>
      </c>
      <c r="H13" s="119"/>
    </row>
    <row r="14" spans="1:8" s="51" customFormat="1" ht="18" customHeight="1" thickBot="1" x14ac:dyDescent="0.4">
      <c r="A14" s="46">
        <v>2023</v>
      </c>
      <c r="B14" s="172">
        <v>251803</v>
      </c>
      <c r="C14" s="55">
        <v>-0.30962185933781305</v>
      </c>
      <c r="D14" s="214" t="s">
        <v>78</v>
      </c>
      <c r="E14" s="233" t="s">
        <v>78</v>
      </c>
      <c r="H14" s="119"/>
    </row>
    <row r="15" spans="1:8" s="51" customFormat="1" ht="18" customHeight="1" thickTop="1" x14ac:dyDescent="0.35">
      <c r="A15" s="41">
        <v>2024</v>
      </c>
      <c r="B15" s="158">
        <v>267693.07328655099</v>
      </c>
      <c r="C15" s="54">
        <v>6.310517859815401E-2</v>
      </c>
      <c r="D15" s="239">
        <v>23216347.870093849</v>
      </c>
      <c r="E15" s="207" t="s">
        <v>78</v>
      </c>
      <c r="H15" s="119"/>
    </row>
    <row r="16" spans="1:8" s="51" customFormat="1" ht="18" customHeight="1" x14ac:dyDescent="0.35">
      <c r="A16" s="41">
        <v>2025</v>
      </c>
      <c r="B16" s="158">
        <v>305818.44200250099</v>
      </c>
      <c r="C16" s="54">
        <v>0.14242194707495792</v>
      </c>
      <c r="D16" s="239">
        <v>24318520.359303284</v>
      </c>
      <c r="E16" s="44">
        <v>4.7473982358319233E-2</v>
      </c>
      <c r="H16" s="119"/>
    </row>
    <row r="17" spans="1:8" s="51" customFormat="1" ht="18" customHeight="1" x14ac:dyDescent="0.35">
      <c r="A17" s="41">
        <v>2026</v>
      </c>
      <c r="B17" s="158">
        <v>345757.70505974803</v>
      </c>
      <c r="C17" s="54">
        <v>0.13059795477252623</v>
      </c>
      <c r="D17" s="239">
        <v>25588899.968110904</v>
      </c>
      <c r="E17" s="44">
        <v>5.2239181909010446E-2</v>
      </c>
      <c r="H17" s="119"/>
    </row>
    <row r="18" spans="1:8" s="51" customFormat="1" ht="18" customHeight="1" x14ac:dyDescent="0.35">
      <c r="A18" s="41">
        <v>2027</v>
      </c>
      <c r="B18" s="158">
        <v>373446.40120978002</v>
      </c>
      <c r="C18" s="54">
        <v>8.0081212203925611E-2</v>
      </c>
      <c r="D18" s="239">
        <v>26613495.032316558</v>
      </c>
      <c r="E18" s="44">
        <v>4.0040606101962695E-2</v>
      </c>
      <c r="H18" s="119"/>
    </row>
    <row r="19" spans="1:8" s="51" customFormat="1" ht="18" customHeight="1" x14ac:dyDescent="0.35">
      <c r="A19" s="41">
        <v>2028</v>
      </c>
      <c r="B19" s="158">
        <v>390233.40534669202</v>
      </c>
      <c r="C19" s="54">
        <v>4.4951575601024585E-2</v>
      </c>
      <c r="D19" s="239">
        <v>27809813.56626923</v>
      </c>
      <c r="E19" s="44">
        <v>4.4951575601024585E-2</v>
      </c>
      <c r="G19" s="156"/>
      <c r="H19" s="119"/>
    </row>
    <row r="20" spans="1:8" s="51" customFormat="1" ht="18" customHeight="1" x14ac:dyDescent="0.35">
      <c r="A20" s="41">
        <v>2029</v>
      </c>
      <c r="B20" s="158">
        <v>401795.05116858002</v>
      </c>
      <c r="C20" s="54">
        <v>2.9627514363144813E-2</v>
      </c>
      <c r="D20" s="239">
        <v>28633749.217140254</v>
      </c>
      <c r="E20" s="44">
        <v>2.9627514363144813E-2</v>
      </c>
      <c r="G20" s="156"/>
      <c r="H20" s="119"/>
    </row>
    <row r="21" spans="1:8" s="51" customFormat="1" ht="18" customHeight="1" x14ac:dyDescent="0.35">
      <c r="A21" s="41">
        <v>2030</v>
      </c>
      <c r="B21" s="158">
        <v>416831.784517869</v>
      </c>
      <c r="C21" s="54">
        <v>3.7423888884535073E-2</v>
      </c>
      <c r="D21" s="239">
        <v>29705335.466190156</v>
      </c>
      <c r="E21" s="44">
        <v>3.7423888884535073E-2</v>
      </c>
      <c r="G21" s="156"/>
      <c r="H21" s="119"/>
    </row>
    <row r="22" spans="1:8" s="51" customFormat="1" ht="18" customHeight="1" x14ac:dyDescent="0.35">
      <c r="A22" s="41">
        <v>2031</v>
      </c>
      <c r="B22" s="158">
        <v>430633.01864378899</v>
      </c>
      <c r="C22" s="54">
        <v>3.3109841040273036E-2</v>
      </c>
      <c r="D22" s="239">
        <v>30688874.401523691</v>
      </c>
      <c r="E22" s="44">
        <v>3.3109841040272814E-2</v>
      </c>
      <c r="G22" s="156"/>
      <c r="H22" s="119"/>
    </row>
    <row r="23" spans="1:8" s="51" customFormat="1" ht="18" customHeight="1" x14ac:dyDescent="0.35">
      <c r="A23" s="41">
        <v>2032</v>
      </c>
      <c r="B23" s="158">
        <v>443263.16756056697</v>
      </c>
      <c r="C23" s="54">
        <v>2.9329262666747402E-2</v>
      </c>
      <c r="D23" s="239">
        <v>31588956.459792804</v>
      </c>
      <c r="E23" s="44">
        <v>2.9329262666747624E-2</v>
      </c>
      <c r="G23" s="156"/>
      <c r="H23" s="119"/>
    </row>
    <row r="24" spans="1:8" s="51" customFormat="1" ht="18" customHeight="1" x14ac:dyDescent="0.35">
      <c r="A24" s="41">
        <v>2033</v>
      </c>
      <c r="B24" s="158">
        <v>453250.33222967002</v>
      </c>
      <c r="C24" s="54">
        <v>2.2531005055226982E-2</v>
      </c>
      <c r="D24" s="239">
        <v>32300687.397477739</v>
      </c>
      <c r="E24" s="44">
        <v>2.2531005055226982E-2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9" t="s">
        <v>325</v>
      </c>
      <c r="B26" s="29"/>
      <c r="C26" s="29"/>
      <c r="G26" s="119"/>
    </row>
    <row r="27" spans="1:8" ht="21.75" customHeight="1" x14ac:dyDescent="0.35">
      <c r="A27" s="29" t="s">
        <v>336</v>
      </c>
      <c r="B27" s="3"/>
      <c r="C27" s="3"/>
      <c r="G27" s="119"/>
    </row>
    <row r="28" spans="1:8" ht="21.75" customHeight="1" x14ac:dyDescent="0.35">
      <c r="A28" s="29" t="s">
        <v>337</v>
      </c>
      <c r="B28" s="3"/>
      <c r="C28" s="3"/>
    </row>
    <row r="29" spans="1:8" ht="21.75" customHeight="1" x14ac:dyDescent="0.35">
      <c r="A29" s="29" t="s">
        <v>321</v>
      </c>
    </row>
    <row r="30" spans="1:8" ht="21.75" customHeight="1" x14ac:dyDescent="0.35">
      <c r="A30" s="263" t="str">
        <f>Headings!F29</f>
        <v>Page 29</v>
      </c>
      <c r="B30" s="266"/>
      <c r="C30" s="266"/>
      <c r="D30" s="266"/>
      <c r="E30" s="265"/>
    </row>
    <row r="33" spans="1:5" ht="21.75" customHeight="1" x14ac:dyDescent="0.35">
      <c r="B33" s="6"/>
    </row>
    <row r="34" spans="1:5" ht="21.75" customHeight="1" x14ac:dyDescent="0.35">
      <c r="B34" s="6"/>
    </row>
    <row r="35" spans="1:5" ht="21.75" customHeight="1" x14ac:dyDescent="0.35">
      <c r="A35" s="5"/>
      <c r="B35" s="6"/>
    </row>
    <row r="36" spans="1:5" ht="21.75" customHeight="1" x14ac:dyDescent="0.35">
      <c r="A36" s="5"/>
      <c r="B36" s="5"/>
    </row>
    <row r="37" spans="1:5" ht="21.75" customHeight="1" x14ac:dyDescent="0.35">
      <c r="A37" s="5"/>
      <c r="B37" s="5"/>
    </row>
    <row r="38" spans="1:5" ht="21.75" customHeight="1" x14ac:dyDescent="0.35">
      <c r="A38" s="5"/>
      <c r="B38" s="5"/>
    </row>
    <row r="39" spans="1:5" ht="21.75" customHeight="1" x14ac:dyDescent="0.35">
      <c r="A39" s="5"/>
      <c r="B39" s="5"/>
    </row>
    <row r="42" spans="1:5" ht="21.75" customHeight="1" x14ac:dyDescent="0.35">
      <c r="E42" s="234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.08984375" style="18" bestFit="1" customWidth="1"/>
    <col min="7" max="16384" width="10.7265625" style="18"/>
  </cols>
  <sheetData>
    <row r="1" spans="1:6" ht="23.4" x14ac:dyDescent="0.35">
      <c r="A1" s="264" t="str">
        <f>Headings!E3</f>
        <v>July 2024 Unincorporated Assessed Value Forecast</v>
      </c>
      <c r="B1" s="265"/>
      <c r="C1" s="265"/>
      <c r="D1" s="265"/>
      <c r="E1" s="265"/>
    </row>
    <row r="2" spans="1:6" ht="21.75" customHeight="1" x14ac:dyDescent="0.35">
      <c r="A2" s="264" t="s">
        <v>84</v>
      </c>
      <c r="B2" s="265"/>
      <c r="C2" s="265"/>
      <c r="D2" s="265"/>
      <c r="E2" s="265"/>
    </row>
    <row r="4" spans="1:6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6" ht="18" customHeight="1" x14ac:dyDescent="0.35">
      <c r="A5" s="36">
        <v>2014</v>
      </c>
      <c r="B5" s="37">
        <v>31876016756</v>
      </c>
      <c r="C5" s="72" t="s">
        <v>78</v>
      </c>
      <c r="D5" s="49">
        <v>0</v>
      </c>
      <c r="E5" s="40">
        <v>0</v>
      </c>
    </row>
    <row r="6" spans="1:6" ht="18" customHeight="1" x14ac:dyDescent="0.35">
      <c r="A6" s="41">
        <v>2015</v>
      </c>
      <c r="B6" s="42">
        <v>36080918262</v>
      </c>
      <c r="C6" s="43">
        <v>0.13191427078819418</v>
      </c>
      <c r="D6" s="44">
        <v>0</v>
      </c>
      <c r="E6" s="45">
        <v>0</v>
      </c>
    </row>
    <row r="7" spans="1:6" ht="18" customHeight="1" x14ac:dyDescent="0.35">
      <c r="A7" s="41">
        <v>2016</v>
      </c>
      <c r="B7" s="42">
        <v>36633108444.444504</v>
      </c>
      <c r="C7" s="43">
        <v>1.5304216440246821E-2</v>
      </c>
      <c r="D7" s="44">
        <v>0</v>
      </c>
      <c r="E7" s="45">
        <v>0</v>
      </c>
    </row>
    <row r="8" spans="1:6" ht="18" customHeight="1" x14ac:dyDescent="0.35">
      <c r="A8" s="41">
        <v>2017</v>
      </c>
      <c r="B8" s="42">
        <v>39044967515</v>
      </c>
      <c r="C8" s="43">
        <v>6.5838231396966318E-2</v>
      </c>
      <c r="D8" s="44">
        <v>0</v>
      </c>
      <c r="E8" s="45">
        <v>0</v>
      </c>
    </row>
    <row r="9" spans="1:6" ht="18" customHeight="1" x14ac:dyDescent="0.35">
      <c r="A9" s="41">
        <v>2018</v>
      </c>
      <c r="B9" s="42">
        <v>43501122097</v>
      </c>
      <c r="C9" s="43">
        <v>0.11412878190481446</v>
      </c>
      <c r="D9" s="44">
        <v>0</v>
      </c>
      <c r="E9" s="45">
        <v>0</v>
      </c>
    </row>
    <row r="10" spans="1:6" ht="18" customHeight="1" x14ac:dyDescent="0.35">
      <c r="A10" s="41">
        <v>2019</v>
      </c>
      <c r="B10" s="42">
        <v>48607292257</v>
      </c>
      <c r="C10" s="43">
        <v>0.11738019420772927</v>
      </c>
      <c r="D10" s="44">
        <v>0</v>
      </c>
      <c r="E10" s="45">
        <v>0</v>
      </c>
    </row>
    <row r="11" spans="1:6" ht="18" customHeight="1" x14ac:dyDescent="0.35">
      <c r="A11" s="41">
        <v>2020</v>
      </c>
      <c r="B11" s="42">
        <v>50973173419</v>
      </c>
      <c r="C11" s="43">
        <v>4.8673379078409518E-2</v>
      </c>
      <c r="D11" s="44">
        <v>0</v>
      </c>
      <c r="E11" s="45">
        <v>0</v>
      </c>
      <c r="F11" s="169"/>
    </row>
    <row r="12" spans="1:6" ht="18" customHeight="1" x14ac:dyDescent="0.35">
      <c r="A12" s="41">
        <v>2021</v>
      </c>
      <c r="B12" s="42">
        <v>51792407262.999985</v>
      </c>
      <c r="C12" s="43">
        <v>1.6071862688749494E-2</v>
      </c>
      <c r="D12" s="44">
        <v>0</v>
      </c>
      <c r="E12" s="45">
        <v>0</v>
      </c>
      <c r="F12" s="169"/>
    </row>
    <row r="13" spans="1:6" ht="18" customHeight="1" x14ac:dyDescent="0.35">
      <c r="A13" s="41">
        <v>2022</v>
      </c>
      <c r="B13" s="42">
        <v>60221044122</v>
      </c>
      <c r="C13" s="43">
        <v>0.16273885120264242</v>
      </c>
      <c r="D13" s="44">
        <v>0</v>
      </c>
      <c r="E13" s="45">
        <v>0</v>
      </c>
      <c r="F13" s="169"/>
    </row>
    <row r="14" spans="1:6" ht="18" customHeight="1" x14ac:dyDescent="0.35">
      <c r="A14" s="41">
        <v>2023</v>
      </c>
      <c r="B14" s="42">
        <v>79539816574</v>
      </c>
      <c r="C14" s="43">
        <v>0.32079770010069364</v>
      </c>
      <c r="D14" s="44">
        <v>0</v>
      </c>
      <c r="E14" s="45">
        <v>0</v>
      </c>
      <c r="F14" s="169"/>
    </row>
    <row r="15" spans="1:6" ht="18" customHeight="1" thickBot="1" x14ac:dyDescent="0.4">
      <c r="A15" s="46">
        <v>2024</v>
      </c>
      <c r="B15" s="47">
        <v>70793321032</v>
      </c>
      <c r="C15" s="48">
        <v>-0.10996373789550651</v>
      </c>
      <c r="D15" s="53">
        <v>0</v>
      </c>
      <c r="E15" s="75">
        <v>0</v>
      </c>
      <c r="F15" s="169"/>
    </row>
    <row r="16" spans="1:6" ht="18" customHeight="1" thickTop="1" x14ac:dyDescent="0.35">
      <c r="A16" s="41">
        <v>2025</v>
      </c>
      <c r="B16" s="42">
        <v>75045206807.281799</v>
      </c>
      <c r="C16" s="43">
        <v>6.0060549686034026E-2</v>
      </c>
      <c r="D16" s="44">
        <v>4.0049075002088985E-2</v>
      </c>
      <c r="E16" s="45">
        <v>2889758943.313385</v>
      </c>
      <c r="F16" s="169"/>
    </row>
    <row r="17" spans="1:6" s="126" customFormat="1" ht="18" customHeight="1" x14ac:dyDescent="0.35">
      <c r="A17" s="41">
        <v>2026</v>
      </c>
      <c r="B17" s="42">
        <v>80391117968.018509</v>
      </c>
      <c r="C17" s="43">
        <v>7.1235877522000335E-2</v>
      </c>
      <c r="D17" s="44">
        <v>6.4416193970153524E-2</v>
      </c>
      <c r="E17" s="45">
        <v>4865098706.5408936</v>
      </c>
      <c r="F17" s="169"/>
    </row>
    <row r="18" spans="1:6" s="141" customFormat="1" ht="18" customHeight="1" x14ac:dyDescent="0.35">
      <c r="A18" s="41">
        <v>2027</v>
      </c>
      <c r="B18" s="42">
        <v>85214469428.727219</v>
      </c>
      <c r="C18" s="43">
        <v>5.9998561814099238E-2</v>
      </c>
      <c r="D18" s="44">
        <v>8.0963487052232441E-2</v>
      </c>
      <c r="E18" s="45">
        <v>6382510302.0544891</v>
      </c>
      <c r="F18" s="169"/>
    </row>
    <row r="19" spans="1:6" s="143" customFormat="1" ht="18" customHeight="1" x14ac:dyDescent="0.35">
      <c r="A19" s="41">
        <v>2028</v>
      </c>
      <c r="B19" s="42">
        <v>90499553823.121414</v>
      </c>
      <c r="C19" s="43">
        <v>6.2020974017970021E-2</v>
      </c>
      <c r="D19" s="44">
        <v>9.8931395241616205E-2</v>
      </c>
      <c r="E19" s="45">
        <v>8147230270.454361</v>
      </c>
      <c r="F19" s="169"/>
    </row>
    <row r="20" spans="1:6" s="153" customFormat="1" ht="18" customHeight="1" x14ac:dyDescent="0.35">
      <c r="A20" s="41">
        <v>2029</v>
      </c>
      <c r="B20" s="42">
        <v>88189672594.598877</v>
      </c>
      <c r="C20" s="43">
        <v>-2.5523675321506345E-2</v>
      </c>
      <c r="D20" s="44">
        <v>0.12360958097657004</v>
      </c>
      <c r="E20" s="45">
        <v>9701847207.8217163</v>
      </c>
      <c r="F20" s="169"/>
    </row>
    <row r="21" spans="1:6" s="156" customFormat="1" ht="18" customHeight="1" x14ac:dyDescent="0.35">
      <c r="A21" s="41">
        <v>2030</v>
      </c>
      <c r="B21" s="42">
        <v>77191247240.955307</v>
      </c>
      <c r="C21" s="43">
        <v>-0.12471330293063321</v>
      </c>
      <c r="D21" s="44">
        <v>0.12070026306517878</v>
      </c>
      <c r="E21" s="45">
        <v>8313555511.1141205</v>
      </c>
      <c r="F21" s="169"/>
    </row>
    <row r="22" spans="1:6" s="156" customFormat="1" ht="18" customHeight="1" x14ac:dyDescent="0.35">
      <c r="A22" s="41">
        <v>2031</v>
      </c>
      <c r="B22" s="42">
        <v>80595247201.451385</v>
      </c>
      <c r="C22" s="43">
        <v>4.409826349703061E-2</v>
      </c>
      <c r="D22" s="44">
        <v>0.11382912705893</v>
      </c>
      <c r="E22" s="45">
        <v>8236529653.5780945</v>
      </c>
      <c r="F22" s="169"/>
    </row>
    <row r="23" spans="1:6" s="156" customFormat="1" ht="18" customHeight="1" x14ac:dyDescent="0.35">
      <c r="A23" s="41">
        <v>2032</v>
      </c>
      <c r="B23" s="42">
        <v>84113914213.55278</v>
      </c>
      <c r="C23" s="43">
        <v>4.3658492706230234E-2</v>
      </c>
      <c r="D23" s="44">
        <v>0.10102755275516628</v>
      </c>
      <c r="E23" s="45">
        <v>7718083788.5379181</v>
      </c>
      <c r="F23" s="169"/>
    </row>
    <row r="24" spans="1:6" s="156" customFormat="1" ht="18" customHeight="1" x14ac:dyDescent="0.35">
      <c r="A24" s="41">
        <v>2033</v>
      </c>
      <c r="B24" s="42">
        <v>87926084146.40181</v>
      </c>
      <c r="C24" s="43">
        <v>4.5321513907562228E-2</v>
      </c>
      <c r="D24" s="44">
        <v>9.0131616363402278E-2</v>
      </c>
      <c r="E24" s="45">
        <v>7269691077.3551025</v>
      </c>
      <c r="F24" s="169"/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5" t="s">
        <v>136</v>
      </c>
      <c r="B26" s="3"/>
      <c r="C26" s="3"/>
    </row>
    <row r="27" spans="1:6" ht="21.75" customHeight="1" x14ac:dyDescent="0.35">
      <c r="A27" s="29" t="s">
        <v>162</v>
      </c>
      <c r="B27" s="3"/>
      <c r="C27" s="3"/>
    </row>
    <row r="28" spans="1:6" ht="21.75" customHeight="1" x14ac:dyDescent="0.35">
      <c r="A28" s="110"/>
      <c r="B28" s="3"/>
      <c r="C28" s="3"/>
    </row>
    <row r="29" spans="1:6" ht="21.75" customHeight="1" x14ac:dyDescent="0.35">
      <c r="A29" s="108"/>
      <c r="B29" s="3"/>
      <c r="C29" s="3"/>
    </row>
    <row r="30" spans="1:6" ht="21.75" customHeight="1" x14ac:dyDescent="0.35">
      <c r="A30" s="263" t="str">
        <f>Headings!F3</f>
        <v>Page 3</v>
      </c>
      <c r="B30" s="266"/>
      <c r="C30" s="266"/>
      <c r="D30" s="266"/>
      <c r="E30" s="265"/>
    </row>
    <row r="32" spans="1:6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C09E-E672-4616-B0BF-8C9D82D5E246}">
  <sheetPr>
    <pageSetUpPr fitToPage="1"/>
  </sheetPr>
  <dimension ref="A1:L13"/>
  <sheetViews>
    <sheetView zoomScale="75" zoomScaleNormal="75" workbookViewId="0">
      <selection activeCell="A13" sqref="A13:L13"/>
    </sheetView>
  </sheetViews>
  <sheetFormatPr defaultColWidth="10.7265625" defaultRowHeight="18" x14ac:dyDescent="0.35"/>
  <cols>
    <col min="1" max="1" width="10.81640625" style="28" bestFit="1" customWidth="1"/>
    <col min="2" max="2" width="20" style="241" bestFit="1" customWidth="1"/>
    <col min="3" max="4" width="12.453125" style="241" customWidth="1"/>
    <col min="5" max="12" width="12.453125" style="28" customWidth="1"/>
    <col min="13" max="16384" width="10.7265625" style="28"/>
  </cols>
  <sheetData>
    <row r="1" spans="1:12" ht="65.400000000000006" customHeight="1" x14ac:dyDescent="0.35">
      <c r="A1" s="273" t="s">
        <v>320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5"/>
    </row>
    <row r="2" spans="1:12" ht="65.400000000000006" customHeight="1" x14ac:dyDescent="0.35">
      <c r="A2" s="243" t="s">
        <v>319</v>
      </c>
      <c r="B2" s="244" t="s">
        <v>318</v>
      </c>
      <c r="C2" s="245">
        <v>2024</v>
      </c>
      <c r="D2" s="245">
        <v>2025</v>
      </c>
      <c r="E2" s="245">
        <v>2026</v>
      </c>
      <c r="F2" s="245">
        <v>2027</v>
      </c>
      <c r="G2" s="245">
        <v>2028</v>
      </c>
      <c r="H2" s="245">
        <v>2029</v>
      </c>
      <c r="I2" s="245">
        <v>2030</v>
      </c>
      <c r="J2" s="245">
        <v>2031</v>
      </c>
      <c r="K2" s="245">
        <v>2032</v>
      </c>
      <c r="L2" s="245">
        <v>2033</v>
      </c>
    </row>
    <row r="3" spans="1:12" ht="49.2" customHeight="1" x14ac:dyDescent="0.35">
      <c r="A3" s="243">
        <v>31733</v>
      </c>
      <c r="B3" s="242" t="s">
        <v>327</v>
      </c>
      <c r="C3" s="247">
        <v>9648361.2698347643</v>
      </c>
      <c r="D3" s="247">
        <v>10106407.40254559</v>
      </c>
      <c r="E3" s="247">
        <v>10634357.857293738</v>
      </c>
      <c r="F3" s="247">
        <v>11060163.991404949</v>
      </c>
      <c r="G3" s="247">
        <v>11557335.789224317</v>
      </c>
      <c r="H3" s="247">
        <v>11899750.921319248</v>
      </c>
      <c r="I3" s="247">
        <v>12345085.877552344</v>
      </c>
      <c r="J3" s="247">
        <v>12753829.708586622</v>
      </c>
      <c r="K3" s="247">
        <v>13127890.130116725</v>
      </c>
      <c r="L3" s="247">
        <v>13423674.689002849</v>
      </c>
    </row>
    <row r="4" spans="1:12" ht="49.2" customHeight="1" x14ac:dyDescent="0.35">
      <c r="A4" s="243">
        <v>33604</v>
      </c>
      <c r="B4" s="242" t="s">
        <v>328</v>
      </c>
      <c r="C4" s="247">
        <v>429806</v>
      </c>
      <c r="D4" s="247">
        <v>450210.60246149974</v>
      </c>
      <c r="E4" s="247">
        <v>473729.23602085124</v>
      </c>
      <c r="F4" s="247">
        <v>492697.64175934589</v>
      </c>
      <c r="G4" s="247">
        <v>514845.17705133767</v>
      </c>
      <c r="H4" s="247">
        <v>530098.75992922205</v>
      </c>
      <c r="I4" s="247">
        <v>549937.11701864307</v>
      </c>
      <c r="J4" s="247">
        <v>568145.44754527637</v>
      </c>
      <c r="K4" s="247">
        <v>584808.73460924858</v>
      </c>
      <c r="L4" s="247">
        <v>597985.06316507049</v>
      </c>
    </row>
    <row r="5" spans="1:12" ht="49.2" customHeight="1" x14ac:dyDescent="0.35">
      <c r="A5" s="243">
        <v>34121</v>
      </c>
      <c r="B5" s="242" t="s">
        <v>329</v>
      </c>
      <c r="C5" s="247">
        <v>2250641.0791733307</v>
      </c>
      <c r="D5" s="247">
        <v>2357487.974060914</v>
      </c>
      <c r="E5" s="247">
        <v>2480641.2171861865</v>
      </c>
      <c r="F5" s="247">
        <v>2579967.595043832</v>
      </c>
      <c r="G5" s="247">
        <v>2695941.2034406383</v>
      </c>
      <c r="H5" s="247">
        <v>2775815.2401677696</v>
      </c>
      <c r="I5" s="247">
        <v>2879697.0412798072</v>
      </c>
      <c r="J5" s="247">
        <v>2975043.352560726</v>
      </c>
      <c r="K5" s="247">
        <v>3062299.1804929404</v>
      </c>
      <c r="L5" s="247">
        <v>3131295.8588092444</v>
      </c>
    </row>
    <row r="6" spans="1:12" ht="49.2" customHeight="1" x14ac:dyDescent="0.35">
      <c r="A6" s="243">
        <v>34136</v>
      </c>
      <c r="B6" s="242" t="s">
        <v>330</v>
      </c>
      <c r="C6" s="247">
        <v>988012.23921844747</v>
      </c>
      <c r="D6" s="247">
        <v>1034917.1148329076</v>
      </c>
      <c r="E6" s="247">
        <v>1088980.3382554122</v>
      </c>
      <c r="F6" s="247">
        <v>1132583.7710322791</v>
      </c>
      <c r="G6" s="247">
        <v>1183495.1960403302</v>
      </c>
      <c r="H6" s="247">
        <v>1218559.2169597279</v>
      </c>
      <c r="I6" s="247">
        <v>1264162.4416944548</v>
      </c>
      <c r="J6" s="247">
        <v>1306018.6591880417</v>
      </c>
      <c r="K6" s="247">
        <v>1344323.223491041</v>
      </c>
      <c r="L6" s="247">
        <v>1374612.1768353768</v>
      </c>
    </row>
    <row r="7" spans="1:12" ht="49.2" customHeight="1" x14ac:dyDescent="0.35">
      <c r="A7" s="243">
        <v>43906</v>
      </c>
      <c r="B7" s="242" t="s">
        <v>316</v>
      </c>
      <c r="C7" s="247">
        <v>1373683.6407464955</v>
      </c>
      <c r="D7" s="247">
        <v>1438897.8736732064</v>
      </c>
      <c r="E7" s="247">
        <v>1514064.7214445095</v>
      </c>
      <c r="F7" s="247">
        <v>1574688.7905687469</v>
      </c>
      <c r="G7" s="247">
        <v>1645473.5327860839</v>
      </c>
      <c r="H7" s="247">
        <v>1694224.8235128783</v>
      </c>
      <c r="I7" s="247">
        <v>1757629.3050534453</v>
      </c>
      <c r="J7" s="247">
        <v>1815824.1319514904</v>
      </c>
      <c r="K7" s="247">
        <v>1869080.9148741143</v>
      </c>
      <c r="L7" s="247">
        <v>1911193.1864157713</v>
      </c>
    </row>
    <row r="8" spans="1:12" ht="49.2" customHeight="1" x14ac:dyDescent="0.35">
      <c r="A8" s="243">
        <v>43907</v>
      </c>
      <c r="B8" s="248" t="s">
        <v>326</v>
      </c>
      <c r="C8" s="249">
        <v>6676836.0324021121</v>
      </c>
      <c r="D8" s="249">
        <v>6993812.0284137605</v>
      </c>
      <c r="E8" s="249">
        <v>7359163.0472034924</v>
      </c>
      <c r="F8" s="249">
        <v>7653828.3960166872</v>
      </c>
      <c r="G8" s="249">
        <v>7997880.0417975001</v>
      </c>
      <c r="H8" s="249">
        <v>8234837.3476105649</v>
      </c>
      <c r="I8" s="249">
        <v>8543016.9854897615</v>
      </c>
      <c r="J8" s="249">
        <v>8825874.9198836796</v>
      </c>
      <c r="K8" s="249">
        <v>9084731.3236728068</v>
      </c>
      <c r="L8" s="249">
        <v>9289419.4510518573</v>
      </c>
    </row>
    <row r="9" spans="1:12" ht="49.2" customHeight="1" x14ac:dyDescent="0.35">
      <c r="A9" s="243">
        <v>43912</v>
      </c>
      <c r="B9" s="248" t="s">
        <v>331</v>
      </c>
      <c r="C9" s="249">
        <v>235971.20237350487</v>
      </c>
      <c r="D9" s="249">
        <v>247173.69507205603</v>
      </c>
      <c r="E9" s="249">
        <v>260085.84669204743</v>
      </c>
      <c r="F9" s="249">
        <v>270499.84163213917</v>
      </c>
      <c r="G9" s="249">
        <v>282659.23571333144</v>
      </c>
      <c r="H9" s="249">
        <v>291033.72627930372</v>
      </c>
      <c r="I9" s="249">
        <v>301925.34011323255</v>
      </c>
      <c r="J9" s="249">
        <v>311922.04013041203</v>
      </c>
      <c r="K9" s="249">
        <v>321070.48357694462</v>
      </c>
      <c r="L9" s="249">
        <v>328304.52426550095</v>
      </c>
    </row>
    <row r="10" spans="1:12" ht="49.2" customHeight="1" thickBot="1" x14ac:dyDescent="0.4">
      <c r="A10" s="246">
        <v>44197</v>
      </c>
      <c r="B10" s="250" t="s">
        <v>317</v>
      </c>
      <c r="C10" s="251">
        <v>1613036.4063451947</v>
      </c>
      <c r="D10" s="251">
        <v>1689613.668243353</v>
      </c>
      <c r="E10" s="251">
        <v>1777877.704014668</v>
      </c>
      <c r="F10" s="251">
        <v>1849065.0048585811</v>
      </c>
      <c r="G10" s="251">
        <v>1932183.3902156905</v>
      </c>
      <c r="H10" s="251">
        <v>1989429.1813615358</v>
      </c>
      <c r="I10" s="251">
        <v>2063881.3579884614</v>
      </c>
      <c r="J10" s="251">
        <v>2132216.141677442</v>
      </c>
      <c r="K10" s="251">
        <v>2194752.4689589785</v>
      </c>
      <c r="L10" s="251">
        <v>2244202.447932065</v>
      </c>
    </row>
    <row r="11" spans="1:12" ht="49.2" customHeight="1" thickTop="1" x14ac:dyDescent="0.35">
      <c r="A11" s="252"/>
      <c r="B11" s="253" t="s">
        <v>315</v>
      </c>
      <c r="C11" s="254">
        <f>SUM(C3:C10)</f>
        <v>23216347.870093849</v>
      </c>
      <c r="D11" s="254">
        <f t="shared" ref="D11:L11" si="0">SUM(D3:D10)</f>
        <v>24318520.359303284</v>
      </c>
      <c r="E11" s="254">
        <f t="shared" si="0"/>
        <v>25588899.968110904</v>
      </c>
      <c r="F11" s="254">
        <f t="shared" si="0"/>
        <v>26613495.032316558</v>
      </c>
      <c r="G11" s="254">
        <f t="shared" si="0"/>
        <v>27809813.56626923</v>
      </c>
      <c r="H11" s="254">
        <f t="shared" si="0"/>
        <v>28633749.217140254</v>
      </c>
      <c r="I11" s="254">
        <f t="shared" si="0"/>
        <v>29705335.466190156</v>
      </c>
      <c r="J11" s="254">
        <f t="shared" si="0"/>
        <v>30688874.401523691</v>
      </c>
      <c r="K11" s="254">
        <f t="shared" si="0"/>
        <v>31588956.459792804</v>
      </c>
      <c r="L11" s="254">
        <f t="shared" si="0"/>
        <v>32300687.397477739</v>
      </c>
    </row>
    <row r="12" spans="1:12" x14ac:dyDescent="0.35">
      <c r="A12" s="276" t="s">
        <v>347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</row>
    <row r="13" spans="1:12" ht="20.399999999999999" x14ac:dyDescent="0.35">
      <c r="A13" s="277" t="s">
        <v>40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</row>
  </sheetData>
  <mergeCells count="3">
    <mergeCell ref="A1:L1"/>
    <mergeCell ref="A12:L12"/>
    <mergeCell ref="A13:L13"/>
  </mergeCells>
  <phoneticPr fontId="4" type="noConversion"/>
  <pageMargins left="0.75" right="0.75" top="1" bottom="1" header="0.5" footer="0.5"/>
  <pageSetup scale="6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03" customWidth="1"/>
    <col min="2" max="2" width="20.7265625" style="103" customWidth="1"/>
    <col min="3" max="3" width="10.7265625" style="103" customWidth="1"/>
    <col min="4" max="5" width="17.7265625" style="104" customWidth="1"/>
    <col min="6" max="16384" width="10.7265625" style="104"/>
  </cols>
  <sheetData>
    <row r="1" spans="1:8" ht="23.4" x14ac:dyDescent="0.35">
      <c r="A1" s="264" t="str">
        <f>Headings!E31</f>
        <v>July 2024 Gambling Tax Forecast</v>
      </c>
      <c r="B1" s="265"/>
      <c r="C1" s="265"/>
      <c r="D1" s="265"/>
      <c r="E1" s="265"/>
    </row>
    <row r="2" spans="1:8" ht="21.75" customHeight="1" x14ac:dyDescent="0.35">
      <c r="A2" s="264" t="s">
        <v>84</v>
      </c>
      <c r="B2" s="265"/>
      <c r="C2" s="265"/>
      <c r="D2" s="265"/>
      <c r="E2" s="265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8" s="51" customFormat="1" ht="18" customHeight="1" x14ac:dyDescent="0.35">
      <c r="A5" s="36">
        <v>2014</v>
      </c>
      <c r="B5" s="37">
        <v>2521819.6599999978</v>
      </c>
      <c r="C5" s="72" t="s">
        <v>78</v>
      </c>
      <c r="D5" s="4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2442050.8299999977</v>
      </c>
      <c r="C6" s="43">
        <v>-3.16314569456565E-2</v>
      </c>
      <c r="D6" s="4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2609974.069999997</v>
      </c>
      <c r="C7" s="43">
        <v>6.8763204245015475E-2</v>
      </c>
      <c r="D7" s="4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2731608.1999999997</v>
      </c>
      <c r="C8" s="43">
        <v>4.6603577942827101E-2</v>
      </c>
      <c r="D8" s="4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2316111.089999998</v>
      </c>
      <c r="C9" s="43">
        <v>-0.15210713966959166</v>
      </c>
      <c r="D9" s="4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2486780.3599999989</v>
      </c>
      <c r="C10" s="43">
        <v>7.3687860110371872E-2</v>
      </c>
      <c r="D10" s="4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1556790.9999999991</v>
      </c>
      <c r="C11" s="43">
        <v>-0.37397326075070025</v>
      </c>
      <c r="D11" s="4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2443335.67</v>
      </c>
      <c r="C12" s="43">
        <v>0.56946929292371373</v>
      </c>
      <c r="D12" s="4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2377101.4600000004</v>
      </c>
      <c r="C13" s="43">
        <v>-2.710810913671946E-2</v>
      </c>
      <c r="D13" s="44">
        <v>0</v>
      </c>
      <c r="E13" s="45">
        <v>0</v>
      </c>
      <c r="H13" s="119"/>
    </row>
    <row r="14" spans="1:8" s="51" customFormat="1" ht="18" customHeight="1" thickBot="1" x14ac:dyDescent="0.4">
      <c r="A14" s="46">
        <v>2023</v>
      </c>
      <c r="B14" s="47">
        <v>1826588.6230000001</v>
      </c>
      <c r="C14" s="48">
        <v>-0.23158996208769322</v>
      </c>
      <c r="D14" s="53">
        <v>9.0444164896341661E-4</v>
      </c>
      <c r="E14" s="75">
        <v>1650.5500000000466</v>
      </c>
      <c r="H14" s="119"/>
    </row>
    <row r="15" spans="1:8" s="51" customFormat="1" ht="18" customHeight="1" thickTop="1" x14ac:dyDescent="0.35">
      <c r="A15" s="41">
        <v>2024</v>
      </c>
      <c r="B15" s="42">
        <v>1758590.048259035</v>
      </c>
      <c r="C15" s="43">
        <v>-3.7227087634698952E-2</v>
      </c>
      <c r="D15" s="44">
        <v>-0.15089988547754296</v>
      </c>
      <c r="E15" s="45">
        <v>-312532.09409055673</v>
      </c>
      <c r="H15" s="119"/>
    </row>
    <row r="16" spans="1:8" s="51" customFormat="1" ht="18" customHeight="1" x14ac:dyDescent="0.35">
      <c r="A16" s="41">
        <v>2025</v>
      </c>
      <c r="B16" s="42">
        <v>1957331.3711652795</v>
      </c>
      <c r="C16" s="43">
        <v>0.11301174091312194</v>
      </c>
      <c r="D16" s="44">
        <v>-0.14129685266603365</v>
      </c>
      <c r="E16" s="45">
        <v>-322072.60824512248</v>
      </c>
      <c r="H16" s="119"/>
    </row>
    <row r="17" spans="1:8" s="51" customFormat="1" ht="18" customHeight="1" x14ac:dyDescent="0.35">
      <c r="A17" s="41">
        <v>2026</v>
      </c>
      <c r="B17" s="42">
        <v>2023971.3083442943</v>
      </c>
      <c r="C17" s="43">
        <v>3.4046323561115477E-2</v>
      </c>
      <c r="D17" s="44">
        <v>-0.19320143867474715</v>
      </c>
      <c r="E17" s="45">
        <v>-484673.85460654832</v>
      </c>
      <c r="H17" s="119"/>
    </row>
    <row r="18" spans="1:8" s="51" customFormat="1" ht="18" customHeight="1" x14ac:dyDescent="0.35">
      <c r="A18" s="41">
        <v>2027</v>
      </c>
      <c r="B18" s="42">
        <v>2096525.3744234731</v>
      </c>
      <c r="C18" s="43">
        <v>3.5847378754855663E-2</v>
      </c>
      <c r="D18" s="44">
        <v>-0.17112795026559047</v>
      </c>
      <c r="E18" s="45">
        <v>-432846.1674149204</v>
      </c>
      <c r="H18" s="119"/>
    </row>
    <row r="19" spans="1:8" s="51" customFormat="1" ht="18" customHeight="1" x14ac:dyDescent="0.35">
      <c r="A19" s="41">
        <v>2028</v>
      </c>
      <c r="B19" s="42">
        <v>2118225.3498121742</v>
      </c>
      <c r="C19" s="43">
        <v>1.0350447294094067E-2</v>
      </c>
      <c r="D19" s="44">
        <v>-0.17044177280086092</v>
      </c>
      <c r="E19" s="45">
        <v>-435212.46848781221</v>
      </c>
      <c r="G19" s="104"/>
      <c r="H19" s="119"/>
    </row>
    <row r="20" spans="1:8" s="51" customFormat="1" ht="18" customHeight="1" x14ac:dyDescent="0.35">
      <c r="A20" s="41">
        <v>2029</v>
      </c>
      <c r="B20" s="42">
        <v>173884.45238721365</v>
      </c>
      <c r="C20" s="43">
        <v>-0.91791031468741879</v>
      </c>
      <c r="D20" s="44">
        <v>-0.1095371272983342</v>
      </c>
      <c r="E20" s="45">
        <v>-21389.778260548163</v>
      </c>
      <c r="G20" s="154"/>
      <c r="H20" s="119"/>
    </row>
    <row r="21" spans="1:8" s="51" customFormat="1" ht="18" customHeight="1" x14ac:dyDescent="0.35">
      <c r="A21" s="41">
        <v>2030</v>
      </c>
      <c r="B21" s="42">
        <v>108549.37529844297</v>
      </c>
      <c r="C21" s="43">
        <v>-0.37573846420311119</v>
      </c>
      <c r="D21" s="44">
        <v>-9.1931882944674914E-2</v>
      </c>
      <c r="E21" s="45">
        <v>-10989.427198495134</v>
      </c>
      <c r="G21" s="156"/>
      <c r="H21" s="119"/>
    </row>
    <row r="22" spans="1:8" s="51" customFormat="1" ht="18" customHeight="1" x14ac:dyDescent="0.35">
      <c r="A22" s="41">
        <v>2031</v>
      </c>
      <c r="B22" s="42">
        <v>110204.30940227452</v>
      </c>
      <c r="C22" s="43">
        <v>1.5245910897980774E-2</v>
      </c>
      <c r="D22" s="44">
        <v>-8.023825687446684E-2</v>
      </c>
      <c r="E22" s="45">
        <v>-9614.0133600730187</v>
      </c>
      <c r="G22" s="156"/>
      <c r="H22" s="119"/>
    </row>
    <row r="23" spans="1:8" s="51" customFormat="1" ht="18" customHeight="1" x14ac:dyDescent="0.35">
      <c r="A23" s="41">
        <v>2032</v>
      </c>
      <c r="B23" s="42">
        <v>111497.08069405305</v>
      </c>
      <c r="C23" s="43">
        <v>1.1730678217487522E-2</v>
      </c>
      <c r="D23" s="44">
        <v>-6.987739767382628E-2</v>
      </c>
      <c r="E23" s="45">
        <v>-8376.4504030371463</v>
      </c>
      <c r="G23" s="156"/>
      <c r="H23" s="119"/>
    </row>
    <row r="24" spans="1:8" s="51" customFormat="1" ht="18" customHeight="1" x14ac:dyDescent="0.35">
      <c r="A24" s="41">
        <v>2033</v>
      </c>
      <c r="B24" s="42">
        <v>111777.04646902249</v>
      </c>
      <c r="C24" s="43">
        <v>2.5109695538816368E-3</v>
      </c>
      <c r="D24" s="44">
        <v>-6.7245913244860955E-2</v>
      </c>
      <c r="E24" s="45">
        <v>-8058.4472117095866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5" t="s">
        <v>116</v>
      </c>
      <c r="B26" s="29"/>
      <c r="C26" s="29"/>
      <c r="G26" s="119"/>
    </row>
    <row r="27" spans="1:8" ht="21.75" customHeight="1" x14ac:dyDescent="0.35">
      <c r="A27" s="110" t="s">
        <v>192</v>
      </c>
      <c r="B27" s="3"/>
      <c r="C27" s="3"/>
      <c r="G27" s="119"/>
    </row>
    <row r="28" spans="1:8" ht="21.75" customHeight="1" x14ac:dyDescent="0.35">
      <c r="A28" s="110"/>
      <c r="B28" s="3"/>
      <c r="C28" s="3"/>
    </row>
    <row r="29" spans="1:8" ht="21.75" customHeight="1" x14ac:dyDescent="0.35">
      <c r="A29" s="110"/>
    </row>
    <row r="30" spans="1:8" ht="21.75" customHeight="1" x14ac:dyDescent="0.35">
      <c r="A30" s="263" t="str">
        <f>Headings!F31</f>
        <v>Page 31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73C1-BE12-484D-8042-67CC3762D0A5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3.4" x14ac:dyDescent="0.35">
      <c r="A1" s="264" t="str">
        <f>Headings!E32</f>
        <v>July 2024 E-911 Tax Forecast</v>
      </c>
      <c r="B1" s="265"/>
      <c r="C1" s="265"/>
      <c r="D1" s="265"/>
      <c r="E1" s="265"/>
    </row>
    <row r="2" spans="1:8" ht="21.75" customHeight="1" x14ac:dyDescent="0.35">
      <c r="A2" s="264" t="s">
        <v>84</v>
      </c>
      <c r="B2" s="265"/>
      <c r="C2" s="265"/>
      <c r="D2" s="265"/>
      <c r="E2" s="265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8" s="51" customFormat="1" ht="18" customHeight="1" x14ac:dyDescent="0.35">
      <c r="A5" s="36">
        <v>2014</v>
      </c>
      <c r="B5" s="37">
        <v>24453879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23082630</v>
      </c>
      <c r="C6" s="54">
        <v>-5.607490737972487E-2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23228850</v>
      </c>
      <c r="C7" s="54">
        <v>6.3346334451490627E-3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24263242</v>
      </c>
      <c r="C8" s="54">
        <v>4.4530486873004982E-2</v>
      </c>
      <c r="D8" s="5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24268746.920000002</v>
      </c>
      <c r="C9" s="54">
        <v>2.2688311809293538E-4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24438615</v>
      </c>
      <c r="C10" s="54">
        <v>6.999458215125598E-3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25506633.289999999</v>
      </c>
      <c r="C11" s="54">
        <v>4.3702079270858896E-2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25745324</v>
      </c>
      <c r="C12" s="54">
        <v>9.357985716350159E-3</v>
      </c>
      <c r="D12" s="5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26240790.18</v>
      </c>
      <c r="C13" s="54">
        <v>1.9244899772867585E-2</v>
      </c>
      <c r="D13" s="54">
        <v>6.8595495950063423E-9</v>
      </c>
      <c r="E13" s="45">
        <v>0.17999999970197678</v>
      </c>
      <c r="H13" s="119"/>
    </row>
    <row r="14" spans="1:8" s="51" customFormat="1" ht="18" customHeight="1" thickBot="1" x14ac:dyDescent="0.4">
      <c r="A14" s="46">
        <v>2023</v>
      </c>
      <c r="B14" s="47">
        <v>26883527</v>
      </c>
      <c r="C14" s="55">
        <v>2.4493805849256534E-2</v>
      </c>
      <c r="D14" s="55">
        <v>0</v>
      </c>
      <c r="E14" s="75">
        <v>0</v>
      </c>
      <c r="H14" s="119"/>
    </row>
    <row r="15" spans="1:8" s="51" customFormat="1" ht="18" customHeight="1" thickTop="1" x14ac:dyDescent="0.35">
      <c r="A15" s="41">
        <v>2024</v>
      </c>
      <c r="B15" s="42">
        <v>26861489.097497355</v>
      </c>
      <c r="C15" s="54">
        <v>-8.1975488196339708E-4</v>
      </c>
      <c r="D15" s="54">
        <v>-2.6706522846673408E-2</v>
      </c>
      <c r="E15" s="45">
        <v>-737061.31718477607</v>
      </c>
      <c r="H15" s="119"/>
    </row>
    <row r="16" spans="1:8" s="51" customFormat="1" ht="18" customHeight="1" x14ac:dyDescent="0.35">
      <c r="A16" s="41">
        <v>2025</v>
      </c>
      <c r="B16" s="42">
        <v>27617932.173954364</v>
      </c>
      <c r="C16" s="54">
        <v>2.816087647678045E-2</v>
      </c>
      <c r="D16" s="54">
        <v>-7.6770234768214207E-3</v>
      </c>
      <c r="E16" s="45">
        <v>-213663.81581083685</v>
      </c>
      <c r="H16" s="119"/>
    </row>
    <row r="17" spans="1:8" s="51" customFormat="1" ht="18" customHeight="1" x14ac:dyDescent="0.35">
      <c r="A17" s="41">
        <v>2026</v>
      </c>
      <c r="B17" s="42">
        <v>28198287.824994467</v>
      </c>
      <c r="C17" s="54">
        <v>2.1013725697661689E-2</v>
      </c>
      <c r="D17" s="54">
        <v>-4.2300390000373778E-3</v>
      </c>
      <c r="E17" s="45">
        <v>-119786.55905047059</v>
      </c>
      <c r="H17" s="119"/>
    </row>
    <row r="18" spans="1:8" s="51" customFormat="1" ht="18" customHeight="1" x14ac:dyDescent="0.35">
      <c r="A18" s="41">
        <v>2027</v>
      </c>
      <c r="B18" s="42">
        <v>28747212.523334589</v>
      </c>
      <c r="C18" s="54">
        <v>1.9466596757465648E-2</v>
      </c>
      <c r="D18" s="54">
        <v>2.8872676416302756E-3</v>
      </c>
      <c r="E18" s="45">
        <v>82761.940632548183</v>
      </c>
      <c r="H18" s="119"/>
    </row>
    <row r="19" spans="1:8" s="51" customFormat="1" ht="18" customHeight="1" x14ac:dyDescent="0.35">
      <c r="A19" s="41">
        <v>2028</v>
      </c>
      <c r="B19" s="42">
        <v>29296120.514450066</v>
      </c>
      <c r="C19" s="54">
        <v>1.909430316660865E-2</v>
      </c>
      <c r="D19" s="54">
        <v>3.5873874424494634E-3</v>
      </c>
      <c r="E19" s="45">
        <v>104720.86054593697</v>
      </c>
      <c r="G19" s="156"/>
      <c r="H19" s="119"/>
    </row>
    <row r="20" spans="1:8" s="51" customFormat="1" ht="18" customHeight="1" x14ac:dyDescent="0.35">
      <c r="A20" s="41">
        <v>2029</v>
      </c>
      <c r="B20" s="42">
        <v>29843169.906015955</v>
      </c>
      <c r="C20" s="54">
        <v>1.8673100122456932E-2</v>
      </c>
      <c r="D20" s="54">
        <v>3.6064430547868565E-3</v>
      </c>
      <c r="E20" s="45">
        <v>107240.93451689929</v>
      </c>
      <c r="G20" s="156"/>
      <c r="H20" s="119"/>
    </row>
    <row r="21" spans="1:8" s="51" customFormat="1" ht="18" customHeight="1" x14ac:dyDescent="0.35">
      <c r="A21" s="41">
        <v>2030</v>
      </c>
      <c r="B21" s="42">
        <v>30402015.119262949</v>
      </c>
      <c r="C21" s="54">
        <v>1.8726067472287555E-2</v>
      </c>
      <c r="D21" s="54">
        <v>1.7107540064783988E-2</v>
      </c>
      <c r="E21" s="45">
        <v>511355.65435866639</v>
      </c>
      <c r="G21" s="156"/>
      <c r="H21" s="119"/>
    </row>
    <row r="22" spans="1:8" s="51" customFormat="1" ht="18" customHeight="1" x14ac:dyDescent="0.35">
      <c r="A22" s="41">
        <v>2031</v>
      </c>
      <c r="B22" s="42">
        <v>31013984.774609342</v>
      </c>
      <c r="C22" s="54">
        <v>2.0129246464279493E-2</v>
      </c>
      <c r="D22" s="54">
        <v>1.6261466603358032E-2</v>
      </c>
      <c r="E22" s="45">
        <v>496262.91483331472</v>
      </c>
      <c r="G22" s="156"/>
      <c r="H22" s="119"/>
    </row>
    <row r="23" spans="1:8" s="51" customFormat="1" ht="18" customHeight="1" x14ac:dyDescent="0.35">
      <c r="A23" s="41">
        <v>2032</v>
      </c>
      <c r="B23" s="42">
        <v>31681577.151248433</v>
      </c>
      <c r="C23" s="54">
        <v>2.1525527322294957E-2</v>
      </c>
      <c r="D23" s="54">
        <v>1.59087422493982E-2</v>
      </c>
      <c r="E23" s="45">
        <v>496121.3778293319</v>
      </c>
      <c r="G23" s="156"/>
      <c r="H23" s="119"/>
    </row>
    <row r="24" spans="1:8" s="51" customFormat="1" ht="18" customHeight="1" x14ac:dyDescent="0.35">
      <c r="A24" s="41">
        <v>2033</v>
      </c>
      <c r="B24" s="42">
        <v>32402933.191507507</v>
      </c>
      <c r="C24" s="54">
        <v>2.2768943503516548E-2</v>
      </c>
      <c r="D24" s="54">
        <v>1.5688993785885064E-2</v>
      </c>
      <c r="E24" s="45">
        <v>500516.81232766807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52" t="s">
        <v>141</v>
      </c>
      <c r="B26" s="29"/>
      <c r="C26" s="29"/>
      <c r="G26" s="119"/>
    </row>
    <row r="27" spans="1:8" ht="21.75" customHeight="1" x14ac:dyDescent="0.35">
      <c r="A27" s="29" t="s">
        <v>239</v>
      </c>
      <c r="B27" s="3"/>
      <c r="C27" s="3"/>
      <c r="G27" s="119"/>
    </row>
    <row r="28" spans="1:8" ht="21.75" customHeight="1" x14ac:dyDescent="0.35">
      <c r="A28" s="29"/>
      <c r="B28" s="3"/>
      <c r="C28" s="3"/>
    </row>
    <row r="29" spans="1:8" ht="21.75" customHeight="1" x14ac:dyDescent="0.35">
      <c r="A29" s="70" t="s">
        <v>240</v>
      </c>
    </row>
    <row r="30" spans="1:8" ht="21.75" customHeight="1" x14ac:dyDescent="0.35">
      <c r="A30" s="263" t="str">
        <f>Headings!F32</f>
        <v>Page 32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0577-98A9-4B1D-A4B2-E54E50772271}">
  <sheetPr>
    <pageSetUpPr fitToPage="1"/>
  </sheetPr>
  <dimension ref="A1:I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0.399999999999999" x14ac:dyDescent="0.35">
      <c r="A1" s="272" t="str">
        <f>Headings!E33</f>
        <v>July 2024 Penalties and Interest on Delinquent Property Taxes Forecast</v>
      </c>
      <c r="B1" s="278"/>
      <c r="C1" s="278"/>
      <c r="D1" s="278"/>
      <c r="E1" s="278"/>
    </row>
    <row r="2" spans="1:8" ht="21.75" customHeight="1" x14ac:dyDescent="0.35">
      <c r="A2" s="264" t="s">
        <v>84</v>
      </c>
      <c r="B2" s="265"/>
      <c r="C2" s="265"/>
      <c r="D2" s="265"/>
      <c r="E2" s="265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8" s="51" customFormat="1" ht="18" customHeight="1" x14ac:dyDescent="0.35">
      <c r="A5" s="36">
        <v>2015</v>
      </c>
      <c r="B5" s="37">
        <v>20035786.429999992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2016</v>
      </c>
      <c r="B6" s="42">
        <v>17563229.40999997</v>
      </c>
      <c r="C6" s="54">
        <v>-0.12340703613699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2017</v>
      </c>
      <c r="B7" s="42">
        <v>19839056.089999989</v>
      </c>
      <c r="C7" s="54">
        <v>0.12957905558668115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2018</v>
      </c>
      <c r="B8" s="42">
        <v>20836238.569999989</v>
      </c>
      <c r="C8" s="54">
        <v>5.0263605056423799E-2</v>
      </c>
      <c r="D8" s="54">
        <v>0</v>
      </c>
      <c r="E8" s="45">
        <v>0</v>
      </c>
      <c r="H8" s="119"/>
    </row>
    <row r="9" spans="1:8" s="51" customFormat="1" ht="18" customHeight="1" x14ac:dyDescent="0.35">
      <c r="A9" s="41">
        <v>2019</v>
      </c>
      <c r="B9" s="42">
        <v>21270217.999999989</v>
      </c>
      <c r="C9" s="54">
        <v>2.082810813199476E-2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2020</v>
      </c>
      <c r="B10" s="42">
        <v>20379664.999999978</v>
      </c>
      <c r="C10" s="54">
        <v>-4.1868541262718217E-2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2021</v>
      </c>
      <c r="B11" s="42">
        <v>28056271.57999998</v>
      </c>
      <c r="C11" s="54">
        <v>0.37667972363628199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2022</v>
      </c>
      <c r="B12" s="42">
        <v>22896280.569999978</v>
      </c>
      <c r="C12" s="54">
        <v>-0.18391577780699564</v>
      </c>
      <c r="D12" s="54">
        <v>0</v>
      </c>
      <c r="E12" s="45">
        <v>0</v>
      </c>
      <c r="H12" s="119"/>
    </row>
    <row r="13" spans="1:8" s="51" customFormat="1" ht="18" customHeight="1" thickBot="1" x14ac:dyDescent="0.4">
      <c r="A13" s="46">
        <v>2023</v>
      </c>
      <c r="B13" s="47">
        <v>19530962.999999989</v>
      </c>
      <c r="C13" s="55">
        <v>-0.14698097185310621</v>
      </c>
      <c r="D13" s="55">
        <v>0</v>
      </c>
      <c r="E13" s="75">
        <v>0</v>
      </c>
      <c r="H13" s="119"/>
    </row>
    <row r="14" spans="1:8" s="51" customFormat="1" ht="18" customHeight="1" thickTop="1" x14ac:dyDescent="0.35">
      <c r="A14" s="41">
        <v>2024</v>
      </c>
      <c r="B14" s="42">
        <v>19893544.4155958</v>
      </c>
      <c r="C14" s="54">
        <v>1.8564441271831322E-2</v>
      </c>
      <c r="D14" s="54">
        <v>0.17566367161467378</v>
      </c>
      <c r="E14" s="45">
        <v>2972425.820280429</v>
      </c>
      <c r="H14" s="119"/>
    </row>
    <row r="15" spans="1:8" s="51" customFormat="1" ht="18" customHeight="1" x14ac:dyDescent="0.35">
      <c r="A15" s="41">
        <v>2025</v>
      </c>
      <c r="B15" s="42">
        <v>21457059.008865748</v>
      </c>
      <c r="C15" s="54">
        <v>7.8594068538345052E-2</v>
      </c>
      <c r="D15" s="54">
        <v>0.25687180834152579</v>
      </c>
      <c r="E15" s="45">
        <v>4385263.0894562081</v>
      </c>
      <c r="H15" s="119"/>
    </row>
    <row r="16" spans="1:8" s="51" customFormat="1" ht="18" customHeight="1" x14ac:dyDescent="0.35">
      <c r="A16" s="41">
        <v>2026</v>
      </c>
      <c r="B16" s="42">
        <v>22056157.907662559</v>
      </c>
      <c r="C16" s="54">
        <v>2.7920830089029014E-2</v>
      </c>
      <c r="D16" s="54">
        <v>0.25069045569807713</v>
      </c>
      <c r="E16" s="45">
        <v>4420972.6328602172</v>
      </c>
      <c r="H16" s="119"/>
    </row>
    <row r="17" spans="1:9" s="51" customFormat="1" ht="18" customHeight="1" x14ac:dyDescent="0.35">
      <c r="A17" s="41">
        <v>2027</v>
      </c>
      <c r="B17" s="42">
        <v>22585541.58316081</v>
      </c>
      <c r="C17" s="54">
        <v>2.4001627015661553E-2</v>
      </c>
      <c r="D17" s="54">
        <v>0.2579169861382562</v>
      </c>
      <c r="E17" s="45">
        <v>4630826.1034872904</v>
      </c>
      <c r="H17" s="119"/>
    </row>
    <row r="18" spans="1:9" s="51" customFormat="1" ht="18" customHeight="1" x14ac:dyDescent="0.35">
      <c r="A18" s="41">
        <v>2028</v>
      </c>
      <c r="B18" s="42">
        <v>23053067.00886916</v>
      </c>
      <c r="C18" s="54">
        <v>2.070020875908174E-2</v>
      </c>
      <c r="D18" s="54">
        <v>0.26189488518706461</v>
      </c>
      <c r="E18" s="45">
        <v>4784455.8277946375</v>
      </c>
      <c r="G18" s="156"/>
      <c r="H18" s="119"/>
    </row>
    <row r="19" spans="1:9" s="51" customFormat="1" ht="18" customHeight="1" x14ac:dyDescent="0.35">
      <c r="A19" s="41">
        <v>2029</v>
      </c>
      <c r="B19" s="42">
        <v>23436804.010827441</v>
      </c>
      <c r="C19" s="54">
        <v>1.6645811241109421E-2</v>
      </c>
      <c r="D19" s="54">
        <v>0.26248182095529438</v>
      </c>
      <c r="E19" s="45">
        <v>4872731.5451397486</v>
      </c>
      <c r="G19" s="156"/>
      <c r="H19" s="119"/>
    </row>
    <row r="20" spans="1:9" s="51" customFormat="1" ht="18" customHeight="1" x14ac:dyDescent="0.35">
      <c r="A20" s="41">
        <v>2030</v>
      </c>
      <c r="B20" s="42">
        <v>24031991.953823552</v>
      </c>
      <c r="C20" s="54">
        <v>2.5395439699079425E-2</v>
      </c>
      <c r="D20" s="54">
        <v>0.26350027121640252</v>
      </c>
      <c r="E20" s="45">
        <v>5011820.37072815</v>
      </c>
      <c r="G20" s="156"/>
      <c r="H20" s="119"/>
    </row>
    <row r="21" spans="1:9" s="51" customFormat="1" ht="18" customHeight="1" x14ac:dyDescent="0.35">
      <c r="A21" s="41">
        <v>2031</v>
      </c>
      <c r="B21" s="42">
        <v>24334094.97813572</v>
      </c>
      <c r="C21" s="54">
        <v>1.2570869068724955E-2</v>
      </c>
      <c r="D21" s="54">
        <v>0.25835542314687809</v>
      </c>
      <c r="E21" s="45">
        <v>4996080.8284598291</v>
      </c>
      <c r="G21" s="156"/>
      <c r="H21" s="119"/>
    </row>
    <row r="22" spans="1:9" s="51" customFormat="1" ht="18" customHeight="1" x14ac:dyDescent="0.35">
      <c r="A22" s="41">
        <v>2032</v>
      </c>
      <c r="B22" s="42">
        <v>24579810.507984802</v>
      </c>
      <c r="C22" s="54">
        <v>1.0097582427859297E-2</v>
      </c>
      <c r="D22" s="54">
        <v>0.25174921979682408</v>
      </c>
      <c r="E22" s="45">
        <v>4943440.762953572</v>
      </c>
      <c r="G22" s="156"/>
      <c r="H22" s="119"/>
    </row>
    <row r="23" spans="1:9" s="51" customFormat="1" ht="18" customHeight="1" x14ac:dyDescent="0.35">
      <c r="A23" s="41">
        <v>2033</v>
      </c>
      <c r="B23" s="42">
        <v>24968511.240991298</v>
      </c>
      <c r="C23" s="54">
        <v>1.5813821383213078E-2</v>
      </c>
      <c r="D23" s="54">
        <v>0.24939043904333102</v>
      </c>
      <c r="E23" s="45">
        <v>4983956.8049017265</v>
      </c>
      <c r="G23" s="156"/>
      <c r="H23" s="119"/>
    </row>
    <row r="24" spans="1:9" ht="21.75" customHeight="1" x14ac:dyDescent="0.35">
      <c r="A24" s="24" t="s">
        <v>4</v>
      </c>
      <c r="B24" s="3"/>
      <c r="C24" s="3"/>
      <c r="G24" s="119"/>
    </row>
    <row r="25" spans="1:9" s="28" customFormat="1" ht="21.75" customHeight="1" x14ac:dyDescent="0.35">
      <c r="A25" s="29" t="s">
        <v>241</v>
      </c>
      <c r="B25" s="29"/>
      <c r="C25" s="29"/>
      <c r="G25" s="119"/>
      <c r="I25" s="170"/>
    </row>
    <row r="26" spans="1:9" ht="21.75" customHeight="1" x14ac:dyDescent="0.35">
      <c r="A26" s="29" t="s">
        <v>238</v>
      </c>
      <c r="B26" s="3"/>
      <c r="C26" s="3"/>
      <c r="G26" s="119"/>
    </row>
    <row r="27" spans="1:9" ht="21.75" customHeight="1" x14ac:dyDescent="0.35">
      <c r="A27" s="70" t="s">
        <v>255</v>
      </c>
      <c r="B27" s="3"/>
      <c r="C27" s="3"/>
    </row>
    <row r="28" spans="1:9" ht="21.75" customHeight="1" x14ac:dyDescent="0.35">
      <c r="A28" s="29" t="s">
        <v>250</v>
      </c>
    </row>
    <row r="29" spans="1:9" ht="21.75" customHeight="1" x14ac:dyDescent="0.35">
      <c r="A29" s="85" t="s">
        <v>256</v>
      </c>
      <c r="B29" s="156"/>
      <c r="C29" s="156"/>
    </row>
    <row r="30" spans="1:9" ht="21.75" customHeight="1" x14ac:dyDescent="0.35">
      <c r="A30" s="263" t="str">
        <f>Headings!F33</f>
        <v>Page 33</v>
      </c>
      <c r="B30" s="266"/>
      <c r="C30" s="266"/>
      <c r="D30" s="266"/>
      <c r="E30" s="265"/>
    </row>
    <row r="32" spans="1:9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0.7265625" style="18" customWidth="1"/>
    <col min="10" max="16384" width="10.7265625" style="18"/>
  </cols>
  <sheetData>
    <row r="1" spans="1:5" ht="23.4" x14ac:dyDescent="0.35">
      <c r="A1" s="264" t="str">
        <f>Headings!E34</f>
        <v>July 2024 Current Expense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164">
        <v>327660659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67">
        <v>336385866</v>
      </c>
      <c r="C6" s="54">
        <v>2.6628790366926447E-2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67">
        <v>346643924</v>
      </c>
      <c r="C7" s="54">
        <v>3.0494913838026605E-2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67">
        <v>358276382</v>
      </c>
      <c r="C8" s="54">
        <v>3.3557368800152476E-2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67">
        <v>369308535</v>
      </c>
      <c r="C9" s="54">
        <v>3.0792297662534773E-2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67">
        <v>379849947.59997839</v>
      </c>
      <c r="C10" s="54">
        <v>2.8543647386807258E-2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67">
        <v>389618952</v>
      </c>
      <c r="C11" s="54">
        <v>2.5718061728704944E-2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67">
        <v>401631676</v>
      </c>
      <c r="C12" s="54">
        <v>3.0831980678393656E-2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67">
        <v>411213123</v>
      </c>
      <c r="C13" s="54">
        <v>2.3856303106929211E-2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66">
        <v>421133240</v>
      </c>
      <c r="C14" s="55">
        <v>2.412402825967197E-2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2025</v>
      </c>
      <c r="B15" s="67">
        <v>430595410.24063057</v>
      </c>
      <c r="C15" s="54">
        <v>2.2468352867682784E-2</v>
      </c>
      <c r="D15" s="44">
        <v>-4.9868955870968623E-4</v>
      </c>
      <c r="E15" s="45">
        <v>-214840.57386630774</v>
      </c>
    </row>
    <row r="16" spans="1:5" s="51" customFormat="1" ht="18" customHeight="1" x14ac:dyDescent="0.35">
      <c r="A16" s="41">
        <v>2026</v>
      </c>
      <c r="B16" s="67">
        <v>440239467.93825448</v>
      </c>
      <c r="C16" s="54">
        <v>2.2397028552242348E-2</v>
      </c>
      <c r="D16" s="44">
        <v>-1.2747987409484907E-3</v>
      </c>
      <c r="E16" s="45">
        <v>-561933.07101494074</v>
      </c>
    </row>
    <row r="17" spans="1:5" s="51" customFormat="1" ht="18" customHeight="1" x14ac:dyDescent="0.35">
      <c r="A17" s="41">
        <v>2027</v>
      </c>
      <c r="B17" s="67">
        <v>449926279.17371333</v>
      </c>
      <c r="C17" s="54">
        <v>2.2003504776217486E-2</v>
      </c>
      <c r="D17" s="44">
        <v>-2.316595616193462E-3</v>
      </c>
      <c r="E17" s="45">
        <v>-1044717.4337713122</v>
      </c>
    </row>
    <row r="18" spans="1:5" s="51" customFormat="1" ht="18" customHeight="1" x14ac:dyDescent="0.35">
      <c r="A18" s="41">
        <v>2028</v>
      </c>
      <c r="B18" s="67">
        <v>459642937.07901746</v>
      </c>
      <c r="C18" s="54">
        <v>2.1596111085462111E-2</v>
      </c>
      <c r="D18" s="44">
        <v>-3.6647837110211912E-3</v>
      </c>
      <c r="E18" s="45">
        <v>-1690687.9543687105</v>
      </c>
    </row>
    <row r="19" spans="1:5" s="51" customFormat="1" ht="18" customHeight="1" x14ac:dyDescent="0.35">
      <c r="A19" s="41">
        <v>2029</v>
      </c>
      <c r="B19" s="67">
        <v>469450014.06039578</v>
      </c>
      <c r="C19" s="54">
        <v>2.1336294306405046E-2</v>
      </c>
      <c r="D19" s="44">
        <v>-5.0032833791758824E-3</v>
      </c>
      <c r="E19" s="45">
        <v>-2360602.2145270705</v>
      </c>
    </row>
    <row r="20" spans="1:5" s="51" customFormat="1" ht="18" customHeight="1" x14ac:dyDescent="0.35">
      <c r="A20" s="41">
        <v>2030</v>
      </c>
      <c r="B20" s="67">
        <v>479375719.52508122</v>
      </c>
      <c r="C20" s="54">
        <v>2.1143263749926033E-2</v>
      </c>
      <c r="D20" s="44">
        <v>-6.6427082243445401E-3</v>
      </c>
      <c r="E20" s="45">
        <v>-3205647.2137514949</v>
      </c>
    </row>
    <row r="21" spans="1:5" s="51" customFormat="1" ht="18" customHeight="1" x14ac:dyDescent="0.35">
      <c r="A21" s="41">
        <v>2031</v>
      </c>
      <c r="B21" s="67">
        <v>489404065.56202585</v>
      </c>
      <c r="C21" s="54">
        <v>2.0919595274620395E-2</v>
      </c>
      <c r="D21" s="44">
        <v>-8.2831155931539779E-3</v>
      </c>
      <c r="E21" s="45">
        <v>-4087648.9152792692</v>
      </c>
    </row>
    <row r="22" spans="1:5" s="51" customFormat="1" ht="18" customHeight="1" x14ac:dyDescent="0.35">
      <c r="A22" s="41">
        <v>2032</v>
      </c>
      <c r="B22" s="67">
        <v>499585993.72277963</v>
      </c>
      <c r="C22" s="54">
        <v>2.0804747809074708E-2</v>
      </c>
      <c r="D22" s="44">
        <v>-9.9365967127832411E-3</v>
      </c>
      <c r="E22" s="45">
        <v>-5014006.7055263519</v>
      </c>
    </row>
    <row r="23" spans="1:5" s="51" customFormat="1" ht="18" customHeight="1" x14ac:dyDescent="0.35">
      <c r="A23" s="41">
        <v>2033</v>
      </c>
      <c r="B23" s="67">
        <v>509923083.27523232</v>
      </c>
      <c r="C23" s="54">
        <v>2.0691311770819398E-2</v>
      </c>
      <c r="D23" s="44">
        <v>-1.1609924979489317E-2</v>
      </c>
      <c r="E23" s="45">
        <v>-5989708.8120927215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s="156" customFormat="1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266</v>
      </c>
      <c r="B27" s="3"/>
      <c r="C27" s="3"/>
    </row>
    <row r="28" spans="1:5" ht="21.75" customHeight="1" x14ac:dyDescent="0.35">
      <c r="A28" s="70" t="s">
        <v>140</v>
      </c>
      <c r="B28" s="3"/>
      <c r="C28" s="3"/>
      <c r="D28" s="156"/>
      <c r="E28" s="156"/>
    </row>
    <row r="29" spans="1:5" ht="21.75" customHeight="1" x14ac:dyDescent="0.35">
      <c r="A29" s="70"/>
      <c r="B29" s="156"/>
      <c r="C29" s="156"/>
      <c r="D29" s="156"/>
      <c r="E29" s="156"/>
    </row>
    <row r="30" spans="1:5" ht="21.75" customHeight="1" x14ac:dyDescent="0.35">
      <c r="A30" s="263" t="str">
        <f>Headings!F34</f>
        <v>Page 34</v>
      </c>
      <c r="B30" s="263"/>
      <c r="C30" s="263"/>
      <c r="D30" s="263"/>
      <c r="E30" s="263"/>
    </row>
    <row r="33" spans="1:2" ht="21.75" customHeight="1" x14ac:dyDescent="0.35">
      <c r="A33" s="29"/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Headings!E35</f>
        <v>July 2024 Dev. Disabilities &amp; Mental Health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6068166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6196773</v>
      </c>
      <c r="C6" s="43">
        <v>2.1193718167894504E-2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6366874</v>
      </c>
      <c r="C7" s="43">
        <v>2.7449932408368127E-2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6554111</v>
      </c>
      <c r="C8" s="43">
        <v>2.9407995195130265E-2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6762538</v>
      </c>
      <c r="C9" s="43">
        <v>3.1800956681997006E-2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6978846</v>
      </c>
      <c r="C10" s="43">
        <v>3.1986215826069975E-2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7175843.3465132145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7371146</v>
      </c>
      <c r="C12" s="43">
        <v>2.721668298147617E-2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7558878</v>
      </c>
      <c r="C13" s="43">
        <v>2.5468495672179126E-2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7747829</v>
      </c>
      <c r="C14" s="43">
        <v>2.4997228424641804E-2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7825307</v>
      </c>
      <c r="C15" s="48">
        <v>9.9999625701598926E-3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7998993.3052805606</v>
      </c>
      <c r="C16" s="43">
        <v>2.2195462143601574E-2</v>
      </c>
      <c r="D16" s="44">
        <v>-7.0709971716242936E-4</v>
      </c>
      <c r="E16" s="45">
        <v>-5660.0881504779682</v>
      </c>
    </row>
    <row r="17" spans="1:5" s="51" customFormat="1" ht="18" customHeight="1" x14ac:dyDescent="0.35">
      <c r="A17" s="41">
        <v>2026</v>
      </c>
      <c r="B17" s="42">
        <v>8175414.5688359514</v>
      </c>
      <c r="C17" s="43">
        <v>2.2055433330457452E-2</v>
      </c>
      <c r="D17" s="44">
        <v>-1.638399947930802E-3</v>
      </c>
      <c r="E17" s="45">
        <v>-13416.580528733321</v>
      </c>
    </row>
    <row r="18" spans="1:5" s="51" customFormat="1" ht="18" customHeight="1" x14ac:dyDescent="0.35">
      <c r="A18" s="41">
        <v>2027</v>
      </c>
      <c r="B18" s="42">
        <v>8352800.3907659538</v>
      </c>
      <c r="C18" s="43">
        <v>2.1697471172432481E-2</v>
      </c>
      <c r="D18" s="44">
        <v>-2.7923284338264853E-3</v>
      </c>
      <c r="E18" s="45">
        <v>-23389.07200400997</v>
      </c>
    </row>
    <row r="19" spans="1:5" s="51" customFormat="1" ht="18" customHeight="1" x14ac:dyDescent="0.35">
      <c r="A19" s="41">
        <v>2028</v>
      </c>
      <c r="B19" s="42">
        <v>8531048.7938037682</v>
      </c>
      <c r="C19" s="43">
        <v>2.1339957223791561E-2</v>
      </c>
      <c r="D19" s="44">
        <v>-4.1810829619658429E-3</v>
      </c>
      <c r="E19" s="45">
        <v>-35818.784067254514</v>
      </c>
    </row>
    <row r="20" spans="1:5" s="51" customFormat="1" ht="18" customHeight="1" x14ac:dyDescent="0.35">
      <c r="A20" s="41">
        <v>2029</v>
      </c>
      <c r="B20" s="42">
        <v>8711080.5452651661</v>
      </c>
      <c r="C20" s="43">
        <v>2.1103120590771685E-2</v>
      </c>
      <c r="D20" s="44">
        <v>-5.5441824475881418E-3</v>
      </c>
      <c r="E20" s="45">
        <v>-48565.073486575857</v>
      </c>
    </row>
    <row r="21" spans="1:5" s="51" customFormat="1" ht="18" customHeight="1" x14ac:dyDescent="0.35">
      <c r="A21" s="41">
        <v>2030</v>
      </c>
      <c r="B21" s="42">
        <v>8893108.9794014841</v>
      </c>
      <c r="C21" s="43">
        <v>2.0896194586934147E-2</v>
      </c>
      <c r="D21" s="44">
        <v>-7.2140357523202692E-3</v>
      </c>
      <c r="E21" s="45">
        <v>-64621.387123757973</v>
      </c>
    </row>
    <row r="22" spans="1:5" s="51" customFormat="1" ht="18" customHeight="1" x14ac:dyDescent="0.35">
      <c r="A22" s="41">
        <v>2031</v>
      </c>
      <c r="B22" s="42">
        <v>9077267.1963911541</v>
      </c>
      <c r="C22" s="43">
        <v>2.0707968092623652E-2</v>
      </c>
      <c r="D22" s="44">
        <v>-8.8362530829313446E-3</v>
      </c>
      <c r="E22" s="45">
        <v>-80924.096041835845</v>
      </c>
    </row>
    <row r="23" spans="1:5" s="51" customFormat="1" ht="18" customHeight="1" x14ac:dyDescent="0.35">
      <c r="A23" s="41">
        <v>2032</v>
      </c>
      <c r="B23" s="42">
        <v>9264183.4568367917</v>
      </c>
      <c r="C23" s="43">
        <v>2.0591688710006162E-2</v>
      </c>
      <c r="D23" s="44">
        <v>-1.0440371635949242E-2</v>
      </c>
      <c r="E23" s="45">
        <v>-97741.980796942487</v>
      </c>
    </row>
    <row r="24" spans="1:5" s="51" customFormat="1" ht="18" customHeight="1" x14ac:dyDescent="0.35">
      <c r="A24" s="41">
        <v>2033</v>
      </c>
      <c r="B24" s="42">
        <v>9453863.5157715697</v>
      </c>
      <c r="C24" s="43">
        <v>2.0474557722062192E-2</v>
      </c>
      <c r="D24" s="44">
        <v>-1.2063066851696336E-2</v>
      </c>
      <c r="E24" s="45">
        <v>-115435.08879067935</v>
      </c>
    </row>
    <row r="25" spans="1:5" ht="21.75" customHeight="1" x14ac:dyDescent="0.35">
      <c r="A25" s="24" t="s">
        <v>4</v>
      </c>
      <c r="B25" s="3"/>
      <c r="C25" s="18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3" t="str">
        <f>Headings!F35</f>
        <v>Page 35</v>
      </c>
      <c r="B30" s="266"/>
      <c r="C30" s="266"/>
      <c r="D30" s="266"/>
      <c r="E30" s="265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Headings!E36</f>
        <v>July 2024 Veterans Aid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2703839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2761143</v>
      </c>
      <c r="C6" s="43">
        <v>2.1193569587538263E-2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2836936</v>
      </c>
      <c r="C7" s="43">
        <v>2.7449864059920115E-2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2920364</v>
      </c>
      <c r="C8" s="43">
        <v>2.9407783608794924E-2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3013234</v>
      </c>
      <c r="C9" s="43">
        <v>3.1800830307454842E-2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3109616</v>
      </c>
      <c r="C10" s="43">
        <v>3.1986231404530718E-2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3197393.5638945228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3284416</v>
      </c>
      <c r="C12" s="43">
        <v>2.7216679575560621E-2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3368065</v>
      </c>
      <c r="C13" s="43">
        <v>2.5468454665913187E-2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3452257</v>
      </c>
      <c r="C14" s="43">
        <v>2.4997142276054651E-2</v>
      </c>
      <c r="D14" s="4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3486780</v>
      </c>
      <c r="C15" s="48">
        <v>1.0000124556196033E-2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3564170.6934930673</v>
      </c>
      <c r="C16" s="43">
        <v>2.2195462143601574E-2</v>
      </c>
      <c r="D16" s="44">
        <v>-7.0709971716231834E-4</v>
      </c>
      <c r="E16" s="45">
        <v>-2522.0074000065215</v>
      </c>
    </row>
    <row r="17" spans="1:5" s="51" customFormat="1" ht="18" customHeight="1" x14ac:dyDescent="0.35">
      <c r="A17" s="41">
        <v>2026</v>
      </c>
      <c r="B17" s="42">
        <v>3642780.022601774</v>
      </c>
      <c r="C17" s="43">
        <v>2.2055433330457452E-2</v>
      </c>
      <c r="D17" s="44">
        <v>-1.638399947930802E-3</v>
      </c>
      <c r="E17" s="45">
        <v>-5978.1251593036577</v>
      </c>
    </row>
    <row r="18" spans="1:5" s="51" customFormat="1" ht="18" customHeight="1" x14ac:dyDescent="0.35">
      <c r="A18" s="41">
        <v>2027</v>
      </c>
      <c r="B18" s="42">
        <v>3721819.1371296891</v>
      </c>
      <c r="C18" s="43">
        <v>2.1697471172432481E-2</v>
      </c>
      <c r="D18" s="44">
        <v>-2.7923284338262633E-3</v>
      </c>
      <c r="E18" s="45">
        <v>-10421.642049588263</v>
      </c>
    </row>
    <row r="19" spans="1:5" s="51" customFormat="1" ht="18" customHeight="1" x14ac:dyDescent="0.35">
      <c r="A19" s="41">
        <v>2028</v>
      </c>
      <c r="B19" s="42">
        <v>3801242.5983107253</v>
      </c>
      <c r="C19" s="43">
        <v>2.1339957223791561E-2</v>
      </c>
      <c r="D19" s="44">
        <v>-4.1810829619656209E-3</v>
      </c>
      <c r="E19" s="45">
        <v>-15960.040917246137</v>
      </c>
    </row>
    <row r="20" spans="1:5" s="51" customFormat="1" ht="18" customHeight="1" x14ac:dyDescent="0.35">
      <c r="A20" s="41">
        <v>2029</v>
      </c>
      <c r="B20" s="42">
        <v>3881460.6792576551</v>
      </c>
      <c r="C20" s="43">
        <v>2.1103120590771685E-2</v>
      </c>
      <c r="D20" s="44">
        <v>-5.5441824475878088E-3</v>
      </c>
      <c r="E20" s="45">
        <v>-21639.499502257444</v>
      </c>
    </row>
    <row r="21" spans="1:5" s="51" customFormat="1" ht="18" customHeight="1" x14ac:dyDescent="0.35">
      <c r="A21" s="41">
        <v>2030</v>
      </c>
      <c r="B21" s="42">
        <v>3962568.4368929565</v>
      </c>
      <c r="C21" s="43">
        <v>2.0896194586934147E-2</v>
      </c>
      <c r="D21" s="44">
        <v>-7.2140357523200471E-3</v>
      </c>
      <c r="E21" s="45">
        <v>-28793.830094508827</v>
      </c>
    </row>
    <row r="22" spans="1:5" s="51" customFormat="1" ht="18" customHeight="1" x14ac:dyDescent="0.35">
      <c r="A22" s="41">
        <v>2031</v>
      </c>
      <c r="B22" s="42">
        <v>4044625.1776489732</v>
      </c>
      <c r="C22" s="43">
        <v>2.0707968092623652E-2</v>
      </c>
      <c r="D22" s="44">
        <v>-8.8362530829311225E-3</v>
      </c>
      <c r="E22" s="45">
        <v>-36057.948857054114</v>
      </c>
    </row>
    <row r="23" spans="1:5" s="51" customFormat="1" ht="18" customHeight="1" x14ac:dyDescent="0.35">
      <c r="A23" s="41">
        <v>2032</v>
      </c>
      <c r="B23" s="42">
        <v>4127910.8402557741</v>
      </c>
      <c r="C23" s="43">
        <v>2.0591688710006162E-2</v>
      </c>
      <c r="D23" s="44">
        <v>-1.0440371635949131E-2</v>
      </c>
      <c r="E23" s="45">
        <v>-43551.618333077524</v>
      </c>
    </row>
    <row r="24" spans="1:5" s="51" customFormat="1" ht="18" customHeight="1" x14ac:dyDescent="0.35">
      <c r="A24" s="41">
        <v>2033</v>
      </c>
      <c r="B24" s="42">
        <v>4212427.9890261171</v>
      </c>
      <c r="C24" s="43">
        <v>2.0474557722062192E-2</v>
      </c>
      <c r="D24" s="44">
        <v>-1.2063066851696225E-2</v>
      </c>
      <c r="E24" s="45">
        <v>-51435.267510087229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3" t="str">
        <f>Headings!F36</f>
        <v>Page 36</v>
      </c>
      <c r="B30" s="266"/>
      <c r="C30" s="266"/>
      <c r="D30" s="266"/>
      <c r="E30" s="265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Headings!E37</f>
        <v>July 2024 AFIS Lid Lift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18945323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19590685</v>
      </c>
      <c r="C6" s="43">
        <v>3.4064449574177313E-2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20234950</v>
      </c>
      <c r="C7" s="43">
        <v>3.2886292643672155E-2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21022256</v>
      </c>
      <c r="C8" s="43">
        <v>3.8908225619534553E-2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22120820</v>
      </c>
      <c r="C9" s="54">
        <v>5.225718876223362E-2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21170033</v>
      </c>
      <c r="C10" s="54">
        <v>-4.2981544083808831E-2</v>
      </c>
      <c r="D10" s="5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21767616</v>
      </c>
      <c r="C11" s="54">
        <v>2.8227778388441704E-2</v>
      </c>
      <c r="D11" s="5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22359967</v>
      </c>
      <c r="C12" s="54">
        <v>2.7212488496673126E-2</v>
      </c>
      <c r="D12" s="5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22930967</v>
      </c>
      <c r="C13" s="54">
        <v>2.5536710318043054E-2</v>
      </c>
      <c r="D13" s="5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23504071</v>
      </c>
      <c r="C14" s="54">
        <v>2.4992578812746968E-2</v>
      </c>
      <c r="D14" s="5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24050093</v>
      </c>
      <c r="C15" s="55">
        <v>2.3230954331272979E-2</v>
      </c>
      <c r="D15" s="55">
        <v>0</v>
      </c>
      <c r="E15" s="75">
        <v>0</v>
      </c>
    </row>
    <row r="16" spans="1:5" ht="18" customHeight="1" thickTop="1" x14ac:dyDescent="0.35">
      <c r="A16" s="41">
        <v>2025</v>
      </c>
      <c r="B16" s="83" t="s">
        <v>78</v>
      </c>
      <c r="C16" s="84" t="s">
        <v>78</v>
      </c>
      <c r="D16" s="84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42" t="s">
        <v>78</v>
      </c>
      <c r="C17" s="43" t="s">
        <v>78</v>
      </c>
      <c r="D17" s="73" t="s">
        <v>78</v>
      </c>
      <c r="E17" s="45" t="s">
        <v>78</v>
      </c>
    </row>
    <row r="18" spans="1:5" s="141" customFormat="1" ht="18" customHeight="1" x14ac:dyDescent="0.35">
      <c r="A18" s="41">
        <v>2027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43" customFormat="1" ht="18" customHeight="1" x14ac:dyDescent="0.35">
      <c r="A19" s="41">
        <v>2028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4" customFormat="1" ht="18" customHeight="1" x14ac:dyDescent="0.35">
      <c r="A20" s="41">
        <v>2029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2030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2031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2032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s="156" customFormat="1" ht="18" customHeight="1" x14ac:dyDescent="0.35">
      <c r="A24" s="41">
        <v>2033</v>
      </c>
      <c r="B24" s="42" t="s">
        <v>78</v>
      </c>
      <c r="C24" s="43" t="s">
        <v>78</v>
      </c>
      <c r="D24" s="44" t="s">
        <v>78</v>
      </c>
      <c r="E24" s="45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190</v>
      </c>
      <c r="B28" s="18"/>
      <c r="C28" s="18"/>
    </row>
    <row r="29" spans="1:5" ht="21.75" customHeight="1" x14ac:dyDescent="0.35">
      <c r="A29" s="70"/>
      <c r="B29" s="18"/>
      <c r="C29" s="18"/>
    </row>
    <row r="30" spans="1:5" ht="21.75" customHeight="1" x14ac:dyDescent="0.35">
      <c r="A30" s="263" t="str">
        <f>Headings!F37</f>
        <v>Page 37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90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Headings!E38</f>
        <v>July 2024 Parks Lid Lift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37">
        <v>65762804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67925490</v>
      </c>
      <c r="C6" s="44">
        <v>3.2886158564650048E-2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70568324</v>
      </c>
      <c r="C7" s="44">
        <v>3.8907838574296694E-2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74256788</v>
      </c>
      <c r="C8" s="44">
        <v>5.2267983578581312E-2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78148624</v>
      </c>
      <c r="C9" s="44">
        <v>5.2410508248754262E-2</v>
      </c>
      <c r="D9" s="5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116827149</v>
      </c>
      <c r="C10" s="44">
        <v>0.4949354578527192</v>
      </c>
      <c r="D10" s="5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121752034</v>
      </c>
      <c r="C11" s="44">
        <v>4.2155312717594429E-2</v>
      </c>
      <c r="D11" s="5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133027376</v>
      </c>
      <c r="C12" s="44">
        <v>9.260906474876629E-2</v>
      </c>
      <c r="D12" s="5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149482910</v>
      </c>
      <c r="C13" s="44">
        <v>0.12370035773689159</v>
      </c>
      <c r="D13" s="54">
        <v>0</v>
      </c>
      <c r="E13" s="67">
        <v>0</v>
      </c>
    </row>
    <row r="14" spans="1:5" s="51" customFormat="1" ht="18" customHeight="1" thickBot="1" x14ac:dyDescent="0.4">
      <c r="A14" s="46">
        <v>2024</v>
      </c>
      <c r="B14" s="47">
        <v>160076366</v>
      </c>
      <c r="C14" s="53">
        <v>7.0867338614160058E-2</v>
      </c>
      <c r="D14" s="55">
        <v>0</v>
      </c>
      <c r="E14" s="75">
        <v>0</v>
      </c>
    </row>
    <row r="15" spans="1:5" ht="18" customHeight="1" thickTop="1" x14ac:dyDescent="0.35">
      <c r="A15" s="41">
        <v>2025</v>
      </c>
      <c r="B15" s="42">
        <v>169865793.42467234</v>
      </c>
      <c r="C15" s="44">
        <v>6.1154733014568308E-2</v>
      </c>
      <c r="D15" s="54">
        <v>7.6227850914545314E-3</v>
      </c>
      <c r="E15" s="45">
        <v>1285054.7415401638</v>
      </c>
    </row>
    <row r="16" spans="1:5" s="126" customFormat="1" ht="18" customHeight="1" x14ac:dyDescent="0.35">
      <c r="A16" s="41">
        <v>2026</v>
      </c>
      <c r="B16" s="42" t="s">
        <v>78</v>
      </c>
      <c r="C16" s="43" t="s">
        <v>78</v>
      </c>
      <c r="D16" s="44" t="s">
        <v>78</v>
      </c>
      <c r="E16" s="45" t="s">
        <v>78</v>
      </c>
    </row>
    <row r="17" spans="1:5" s="141" customFormat="1" ht="18" customHeight="1" x14ac:dyDescent="0.35">
      <c r="A17" s="41">
        <v>2027</v>
      </c>
      <c r="B17" s="42" t="s">
        <v>78</v>
      </c>
      <c r="C17" s="43" t="s">
        <v>78</v>
      </c>
      <c r="D17" s="44" t="s">
        <v>78</v>
      </c>
      <c r="E17" s="45" t="s">
        <v>78</v>
      </c>
    </row>
    <row r="18" spans="1:5" s="143" customFormat="1" ht="18" customHeight="1" x14ac:dyDescent="0.35">
      <c r="A18" s="41">
        <v>2028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54" customFormat="1" ht="18" customHeight="1" x14ac:dyDescent="0.35">
      <c r="A19" s="41">
        <v>2029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6" customFormat="1" ht="18" customHeight="1" x14ac:dyDescent="0.35">
      <c r="A20" s="41">
        <v>2030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2031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2032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2033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112</v>
      </c>
      <c r="B25" s="3"/>
      <c r="C25" s="3"/>
    </row>
    <row r="26" spans="1:5" ht="21.75" customHeight="1" x14ac:dyDescent="0.35">
      <c r="A26" s="29" t="s">
        <v>267</v>
      </c>
      <c r="B26" s="3"/>
      <c r="C26" s="3"/>
    </row>
    <row r="27" spans="1:5" ht="21.75" customHeight="1" x14ac:dyDescent="0.35">
      <c r="A27" s="29" t="s">
        <v>228</v>
      </c>
      <c r="B27" s="18"/>
      <c r="C27" s="18"/>
    </row>
    <row r="28" spans="1:5" ht="21.75" customHeight="1" x14ac:dyDescent="0.35">
      <c r="A28" s="29" t="s">
        <v>268</v>
      </c>
      <c r="B28" s="18"/>
      <c r="C28" s="18"/>
    </row>
    <row r="29" spans="1:5" ht="21.75" customHeight="1" x14ac:dyDescent="0.35">
      <c r="A29" s="29"/>
    </row>
    <row r="30" spans="1:5" ht="21.75" customHeight="1" x14ac:dyDescent="0.35">
      <c r="A30" s="263" t="str">
        <f>Headings!F38</f>
        <v>Page 38</v>
      </c>
      <c r="B30" s="266"/>
      <c r="C30" s="266"/>
      <c r="D30" s="266"/>
      <c r="E30" s="265"/>
    </row>
    <row r="32" spans="1:5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4" t="str">
        <f>Headings!E39</f>
        <v>July 2024 Veterans, Seniors, and Human Services Lid Lift Forecast</v>
      </c>
      <c r="B1" s="265"/>
      <c r="C1" s="265"/>
      <c r="D1" s="265"/>
      <c r="E1" s="265"/>
    </row>
    <row r="2" spans="1:7" ht="21.75" customHeight="1" x14ac:dyDescent="0.35">
      <c r="A2" s="264" t="s">
        <v>84</v>
      </c>
      <c r="B2" s="265"/>
      <c r="C2" s="265"/>
      <c r="D2" s="265"/>
      <c r="E2" s="265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7" s="51" customFormat="1" ht="18" customHeight="1" x14ac:dyDescent="0.35">
      <c r="A5" s="36">
        <v>2014</v>
      </c>
      <c r="B5" s="37">
        <v>16774932</v>
      </c>
      <c r="C5" s="80" t="s">
        <v>78</v>
      </c>
      <c r="D5" s="49">
        <v>0</v>
      </c>
      <c r="E5" s="40">
        <v>0</v>
      </c>
    </row>
    <row r="6" spans="1:7" s="51" customFormat="1" ht="18" customHeight="1" x14ac:dyDescent="0.35">
      <c r="A6" s="41">
        <v>2015</v>
      </c>
      <c r="B6" s="42">
        <v>17350514</v>
      </c>
      <c r="C6" s="44">
        <v>3.431203178647757E-2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17918894</v>
      </c>
      <c r="C7" s="44">
        <v>3.2758683690869317E-2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18616034</v>
      </c>
      <c r="C8" s="44">
        <v>3.8905302972382039E-2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53265713</v>
      </c>
      <c r="C9" s="44">
        <v>1.861281463065656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56301126</v>
      </c>
      <c r="C10" s="44">
        <v>5.6986245542230973E-2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59351012</v>
      </c>
      <c r="C11" s="44">
        <v>5.4170959209590253E-2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62489739</v>
      </c>
      <c r="C12" s="44">
        <v>5.2884136162665518E-2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65561587</v>
      </c>
      <c r="C13" s="44">
        <v>4.91576385044592E-2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68708783</v>
      </c>
      <c r="C14" s="44">
        <v>4.8003657995649096E-2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82399900</v>
      </c>
      <c r="C15" s="53">
        <v>0.19926298214305449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42">
        <v>86293230.57512702</v>
      </c>
      <c r="C16" s="44">
        <v>4.7249214806413864E-2</v>
      </c>
      <c r="D16" s="44">
        <v>-6.932352608265413E-4</v>
      </c>
      <c r="E16" s="45">
        <v>-59863.009354218841</v>
      </c>
      <c r="G16" s="156"/>
    </row>
    <row r="17" spans="1:9" s="126" customFormat="1" ht="18" customHeight="1" x14ac:dyDescent="0.35">
      <c r="A17" s="41">
        <v>2026</v>
      </c>
      <c r="B17" s="42">
        <v>90359088.120683327</v>
      </c>
      <c r="C17" s="44">
        <v>4.7116761285423969E-2</v>
      </c>
      <c r="D17" s="44">
        <v>-1.6066550120562573E-3</v>
      </c>
      <c r="E17" s="45">
        <v>-145409.50472348928</v>
      </c>
      <c r="G17" s="156"/>
    </row>
    <row r="18" spans="1:9" s="141" customFormat="1" ht="18" customHeight="1" x14ac:dyDescent="0.35">
      <c r="A18" s="41">
        <v>2027</v>
      </c>
      <c r="B18" s="42">
        <v>94584008.981564626</v>
      </c>
      <c r="C18" s="44">
        <v>4.6757010819304723E-2</v>
      </c>
      <c r="D18" s="44">
        <v>-2.7385928084149302E-3</v>
      </c>
      <c r="E18" s="45">
        <v>-259738.40451464057</v>
      </c>
    </row>
    <row r="19" spans="1:9" s="143" customFormat="1" ht="18" customHeight="1" x14ac:dyDescent="0.35">
      <c r="A19" s="41">
        <v>2028</v>
      </c>
      <c r="B19" s="42">
        <v>98972458.366112977</v>
      </c>
      <c r="C19" s="44">
        <v>4.6397371308332991E-2</v>
      </c>
      <c r="D19" s="44">
        <v>-4.1014846842930552E-3</v>
      </c>
      <c r="E19" s="45">
        <v>-407605.81114709377</v>
      </c>
    </row>
    <row r="20" spans="1:9" s="154" customFormat="1" ht="18" customHeight="1" x14ac:dyDescent="0.35">
      <c r="A20" s="41">
        <v>2029</v>
      </c>
      <c r="B20" s="42">
        <v>103541004.21238229</v>
      </c>
      <c r="C20" s="44">
        <v>4.6159769310464283E-2</v>
      </c>
      <c r="D20" s="44">
        <v>-5.4391043800433581E-3</v>
      </c>
      <c r="E20" s="45">
        <v>-566250.22359701991</v>
      </c>
    </row>
    <row r="21" spans="1:9" s="156" customFormat="1" ht="18" customHeight="1" x14ac:dyDescent="0.35">
      <c r="A21" s="41">
        <v>2030</v>
      </c>
      <c r="B21" s="83" t="s">
        <v>78</v>
      </c>
      <c r="C21" s="83" t="s">
        <v>78</v>
      </c>
      <c r="D21" s="73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83" t="s">
        <v>78</v>
      </c>
      <c r="C22" s="83" t="s">
        <v>78</v>
      </c>
      <c r="D22" s="73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83" t="s">
        <v>78</v>
      </c>
      <c r="C23" s="83" t="s">
        <v>78</v>
      </c>
      <c r="D23" s="73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83" t="s">
        <v>78</v>
      </c>
      <c r="C24" s="83" t="s">
        <v>78</v>
      </c>
      <c r="D24" s="73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112</v>
      </c>
      <c r="B26" s="3"/>
      <c r="C26" s="3"/>
      <c r="I26" s="29"/>
    </row>
    <row r="27" spans="1:9" ht="21.75" customHeight="1" x14ac:dyDescent="0.35">
      <c r="A27" s="29" t="s">
        <v>260</v>
      </c>
      <c r="B27" s="3"/>
      <c r="C27" s="3"/>
      <c r="I27" s="156"/>
    </row>
    <row r="28" spans="1:9" ht="21.75" customHeight="1" x14ac:dyDescent="0.35">
      <c r="A28" s="29" t="s">
        <v>276</v>
      </c>
      <c r="B28" s="18"/>
      <c r="C28" s="18"/>
    </row>
    <row r="29" spans="1:9" ht="21.75" customHeight="1" x14ac:dyDescent="0.35">
      <c r="A29" s="29" t="s">
        <v>277</v>
      </c>
      <c r="B29" s="18"/>
      <c r="C29" s="18"/>
    </row>
    <row r="30" spans="1:9" ht="21.75" customHeight="1" x14ac:dyDescent="0.35">
      <c r="A30" s="263" t="str">
        <f>Headings!F39</f>
        <v>Page 39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Headings!E4</f>
        <v>July 2024 Countywide New Construction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3406198290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4994659235</v>
      </c>
      <c r="C6" s="43">
        <v>0.46634423769850453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6111997054</v>
      </c>
      <c r="C7" s="43">
        <v>0.22370651658681173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8438451607.000001</v>
      </c>
      <c r="C8" s="43">
        <v>0.38063738127580593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9789738887</v>
      </c>
      <c r="C9" s="43">
        <v>0.16013450606021817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11561210136</v>
      </c>
      <c r="C10" s="43">
        <v>0.18095183839401208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11025221474</v>
      </c>
      <c r="C11" s="43">
        <v>-4.6360948005867098E-2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10610155850</v>
      </c>
      <c r="C12" s="43">
        <v>-3.7646919381966182E-2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10199660966</v>
      </c>
      <c r="C13" s="43">
        <v>-3.8688864688071423E-2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10398469580</v>
      </c>
      <c r="C14" s="43">
        <v>1.9491688465206547E-2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11474964152</v>
      </c>
      <c r="C15" s="48">
        <v>0.10352432766360997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10093342196.130098</v>
      </c>
      <c r="C16" s="43">
        <v>-0.12040316096578785</v>
      </c>
      <c r="D16" s="44">
        <v>-5.5988743453864953E-2</v>
      </c>
      <c r="E16" s="45">
        <v>-598630093.54230118</v>
      </c>
    </row>
    <row r="17" spans="1:5" s="51" customFormat="1" ht="18" customHeight="1" x14ac:dyDescent="0.35">
      <c r="A17" s="41">
        <v>2026</v>
      </c>
      <c r="B17" s="42">
        <v>10534956931.253</v>
      </c>
      <c r="C17" s="43">
        <v>4.3753072722751973E-2</v>
      </c>
      <c r="D17" s="44">
        <v>-4.209491622031436E-2</v>
      </c>
      <c r="E17" s="45">
        <v>-462956233.25839996</v>
      </c>
    </row>
    <row r="18" spans="1:5" s="51" customFormat="1" ht="18" customHeight="1" x14ac:dyDescent="0.35">
      <c r="A18" s="41">
        <v>2027</v>
      </c>
      <c r="B18" s="42">
        <v>10869171031.894701</v>
      </c>
      <c r="C18" s="43">
        <v>3.1724296817030373E-2</v>
      </c>
      <c r="D18" s="44">
        <v>-3.9710442389509271E-2</v>
      </c>
      <c r="E18" s="45">
        <v>-449468169.95259857</v>
      </c>
    </row>
    <row r="19" spans="1:5" s="51" customFormat="1" ht="18" customHeight="1" x14ac:dyDescent="0.35">
      <c r="A19" s="41">
        <v>2028</v>
      </c>
      <c r="B19" s="42">
        <v>11126112810.337599</v>
      </c>
      <c r="C19" s="43">
        <v>2.3639500904799826E-2</v>
      </c>
      <c r="D19" s="44">
        <v>-4.6570117539829647E-2</v>
      </c>
      <c r="E19" s="45">
        <v>-543453053.93810272</v>
      </c>
    </row>
    <row r="20" spans="1:5" s="51" customFormat="1" ht="18" customHeight="1" x14ac:dyDescent="0.35">
      <c r="A20" s="41">
        <v>2029</v>
      </c>
      <c r="B20" s="42">
        <v>11407868244.736301</v>
      </c>
      <c r="C20" s="43">
        <v>2.5323798095675976E-2</v>
      </c>
      <c r="D20" s="44">
        <v>-4.353483103685607E-2</v>
      </c>
      <c r="E20" s="45">
        <v>-519244853.48869896</v>
      </c>
    </row>
    <row r="21" spans="1:5" s="51" customFormat="1" ht="18" customHeight="1" x14ac:dyDescent="0.35">
      <c r="A21" s="41">
        <v>2030</v>
      </c>
      <c r="B21" s="42">
        <v>11676996534.359499</v>
      </c>
      <c r="C21" s="43">
        <v>2.3591461949727277E-2</v>
      </c>
      <c r="D21" s="44">
        <v>-6.8463980301613936E-2</v>
      </c>
      <c r="E21" s="45">
        <v>-858210143.03800201</v>
      </c>
    </row>
    <row r="22" spans="1:5" s="51" customFormat="1" ht="18" customHeight="1" x14ac:dyDescent="0.35">
      <c r="A22" s="41">
        <v>2031</v>
      </c>
      <c r="B22" s="42">
        <v>11983299367.8244</v>
      </c>
      <c r="C22" s="43">
        <v>2.6231302935100453E-2</v>
      </c>
      <c r="D22" s="44">
        <v>-6.547488591271311E-2</v>
      </c>
      <c r="E22" s="45">
        <v>-839576322.92469978</v>
      </c>
    </row>
    <row r="23" spans="1:5" s="51" customFormat="1" ht="18" customHeight="1" x14ac:dyDescent="0.35">
      <c r="A23" s="41">
        <v>2032</v>
      </c>
      <c r="B23" s="42">
        <v>12311940398.0345</v>
      </c>
      <c r="C23" s="43">
        <v>2.742492030971988E-2</v>
      </c>
      <c r="D23" s="44">
        <v>-7.027015650272761E-2</v>
      </c>
      <c r="E23" s="45">
        <v>-930552014.30099869</v>
      </c>
    </row>
    <row r="24" spans="1:5" s="51" customFormat="1" ht="18" customHeight="1" x14ac:dyDescent="0.35">
      <c r="A24" s="41">
        <v>2033</v>
      </c>
      <c r="B24" s="42">
        <v>12643381726.083801</v>
      </c>
      <c r="C24" s="43">
        <v>2.6920316159280144E-2</v>
      </c>
      <c r="D24" s="44">
        <v>-8.1877415438490475E-2</v>
      </c>
      <c r="E24" s="45">
        <v>-1127526362.5372982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143</v>
      </c>
      <c r="B26" s="3"/>
      <c r="C26" s="3"/>
    </row>
    <row r="27" spans="1:5" ht="21.75" customHeight="1" x14ac:dyDescent="0.35">
      <c r="A27" s="110" t="s">
        <v>163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3" t="str">
        <f>Headings!F4</f>
        <v>Page 4</v>
      </c>
      <c r="B30" s="266"/>
      <c r="C30" s="266"/>
      <c r="D30" s="266"/>
      <c r="E30" s="265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4" t="str">
        <f>+Headings!E40</f>
        <v>July 2024 PSERN Forecast</v>
      </c>
      <c r="B1" s="265"/>
      <c r="C1" s="265"/>
      <c r="D1" s="265"/>
      <c r="E1" s="265"/>
    </row>
    <row r="2" spans="1:7" ht="21.75" customHeight="1" x14ac:dyDescent="0.35">
      <c r="A2" s="264" t="s">
        <v>84</v>
      </c>
      <c r="B2" s="265"/>
      <c r="C2" s="265"/>
      <c r="D2" s="265"/>
      <c r="E2" s="265"/>
    </row>
    <row r="3" spans="1:7" ht="21.75" customHeight="1" x14ac:dyDescent="0.35">
      <c r="A3" s="264"/>
      <c r="B3" s="265"/>
      <c r="C3" s="265"/>
      <c r="D3" s="265"/>
      <c r="E3" s="265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7" s="51" customFormat="1" ht="18" customHeight="1" x14ac:dyDescent="0.35">
      <c r="A5" s="36">
        <v>2014</v>
      </c>
      <c r="B5" s="37" t="s">
        <v>78</v>
      </c>
      <c r="C5" s="38" t="s">
        <v>78</v>
      </c>
      <c r="D5" s="49" t="s">
        <v>78</v>
      </c>
      <c r="E5" s="40" t="s">
        <v>78</v>
      </c>
      <c r="F5" s="56"/>
      <c r="G5" s="69"/>
    </row>
    <row r="6" spans="1:7" s="51" customFormat="1" ht="18" customHeight="1" x14ac:dyDescent="0.35">
      <c r="A6" s="41">
        <v>2015</v>
      </c>
      <c r="B6" s="42" t="s">
        <v>78</v>
      </c>
      <c r="C6" s="43" t="s">
        <v>78</v>
      </c>
      <c r="D6" s="44" t="s">
        <v>78</v>
      </c>
      <c r="E6" s="45" t="s">
        <v>78</v>
      </c>
    </row>
    <row r="7" spans="1:7" s="51" customFormat="1" ht="18" customHeight="1" x14ac:dyDescent="0.35">
      <c r="A7" s="41">
        <v>2016</v>
      </c>
      <c r="B7" s="42">
        <v>29727603</v>
      </c>
      <c r="C7" s="54" t="s">
        <v>78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30601830</v>
      </c>
      <c r="C8" s="44">
        <v>2.9407920981721958E-2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31588828</v>
      </c>
      <c r="C9" s="44">
        <v>3.2252907750941695E-2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32612888</v>
      </c>
      <c r="C10" s="44">
        <v>3.2418423374238614E-2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33533496</v>
      </c>
      <c r="C11" s="44">
        <v>2.8228349479506365E-2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34446316</v>
      </c>
      <c r="C12" s="44">
        <v>2.7221140318921755E-2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35325956</v>
      </c>
      <c r="C13" s="44">
        <v>2.5536547943182164E-2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36208984</v>
      </c>
      <c r="C14" s="44">
        <v>2.4996577587312885E-2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37050071</v>
      </c>
      <c r="C15" s="53">
        <v>2.322868269377576E-2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83" t="s">
        <v>78</v>
      </c>
      <c r="C16" s="73" t="s">
        <v>78</v>
      </c>
      <c r="D16" s="73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83" t="s">
        <v>78</v>
      </c>
      <c r="C17" s="73" t="s">
        <v>78</v>
      </c>
      <c r="D17" s="73" t="s">
        <v>78</v>
      </c>
      <c r="E17" s="74" t="s">
        <v>78</v>
      </c>
    </row>
    <row r="18" spans="1:5" s="141" customFormat="1" ht="18" customHeight="1" x14ac:dyDescent="0.35">
      <c r="A18" s="41">
        <v>2027</v>
      </c>
      <c r="B18" s="83" t="s">
        <v>78</v>
      </c>
      <c r="C18" s="73" t="s">
        <v>78</v>
      </c>
      <c r="D18" s="73" t="s">
        <v>78</v>
      </c>
      <c r="E18" s="74" t="s">
        <v>78</v>
      </c>
    </row>
    <row r="19" spans="1:5" s="143" customFormat="1" ht="18" customHeight="1" x14ac:dyDescent="0.35">
      <c r="A19" s="41">
        <v>2028</v>
      </c>
      <c r="B19" s="83" t="s">
        <v>78</v>
      </c>
      <c r="C19" s="73" t="s">
        <v>78</v>
      </c>
      <c r="D19" s="73" t="s">
        <v>78</v>
      </c>
      <c r="E19" s="74" t="s">
        <v>78</v>
      </c>
    </row>
    <row r="20" spans="1:5" s="154" customFormat="1" ht="18" customHeight="1" x14ac:dyDescent="0.35">
      <c r="A20" s="41">
        <v>2029</v>
      </c>
      <c r="B20" s="83" t="s">
        <v>78</v>
      </c>
      <c r="C20" s="73" t="s">
        <v>78</v>
      </c>
      <c r="D20" s="73" t="s">
        <v>78</v>
      </c>
      <c r="E20" s="74" t="s">
        <v>78</v>
      </c>
    </row>
    <row r="21" spans="1:5" s="156" customFormat="1" ht="18" customHeight="1" x14ac:dyDescent="0.35">
      <c r="A21" s="41">
        <v>2030</v>
      </c>
      <c r="B21" s="83" t="s">
        <v>78</v>
      </c>
      <c r="C21" s="73" t="s">
        <v>78</v>
      </c>
      <c r="D21" s="73" t="s">
        <v>78</v>
      </c>
      <c r="E21" s="74" t="s">
        <v>78</v>
      </c>
    </row>
    <row r="22" spans="1:5" s="156" customFormat="1" ht="18" customHeight="1" x14ac:dyDescent="0.35">
      <c r="A22" s="41">
        <v>2031</v>
      </c>
      <c r="B22" s="83" t="s">
        <v>78</v>
      </c>
      <c r="C22" s="73" t="s">
        <v>78</v>
      </c>
      <c r="D22" s="73" t="s">
        <v>78</v>
      </c>
      <c r="E22" s="74" t="s">
        <v>78</v>
      </c>
    </row>
    <row r="23" spans="1:5" s="156" customFormat="1" ht="18" customHeight="1" x14ac:dyDescent="0.35">
      <c r="A23" s="41">
        <v>2032</v>
      </c>
      <c r="B23" s="83" t="s">
        <v>78</v>
      </c>
      <c r="C23" s="73" t="s">
        <v>78</v>
      </c>
      <c r="D23" s="73" t="s">
        <v>78</v>
      </c>
      <c r="E23" s="74" t="s">
        <v>78</v>
      </c>
    </row>
    <row r="24" spans="1:5" s="156" customFormat="1" ht="18" customHeight="1" x14ac:dyDescent="0.35">
      <c r="A24" s="41">
        <v>2033</v>
      </c>
      <c r="B24" s="83" t="s">
        <v>78</v>
      </c>
      <c r="C24" s="73" t="s">
        <v>78</v>
      </c>
      <c r="D24" s="73" t="s">
        <v>78</v>
      </c>
      <c r="E24" s="74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170</v>
      </c>
      <c r="B28" s="88"/>
      <c r="C28" s="88"/>
    </row>
    <row r="29" spans="1:5" ht="21.75" customHeight="1" x14ac:dyDescent="0.35">
      <c r="A29" s="29" t="s">
        <v>152</v>
      </c>
      <c r="B29" s="88"/>
      <c r="C29" s="88"/>
    </row>
    <row r="30" spans="1:5" ht="21.75" customHeight="1" x14ac:dyDescent="0.35">
      <c r="A30" s="263" t="str">
        <f>+Headings!F40</f>
        <v>Page 40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4">
    <mergeCell ref="A1:E1"/>
    <mergeCell ref="A2:E2"/>
    <mergeCell ref="A30:E30"/>
    <mergeCell ref="A3:E3"/>
  </mergeCells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4" t="str">
        <f>Headings!E41</f>
        <v>July 2024 Best Start For Kids Forecast</v>
      </c>
      <c r="B1" s="265"/>
      <c r="C1" s="265"/>
      <c r="D1" s="265"/>
      <c r="E1" s="265"/>
    </row>
    <row r="2" spans="1:7" ht="21.75" customHeight="1" x14ac:dyDescent="0.35">
      <c r="A2" s="264" t="s">
        <v>84</v>
      </c>
      <c r="B2" s="265"/>
      <c r="C2" s="265"/>
      <c r="D2" s="265"/>
      <c r="E2" s="265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7" s="51" customFormat="1" ht="18" customHeight="1" x14ac:dyDescent="0.35">
      <c r="A5" s="36">
        <v>2014</v>
      </c>
      <c r="B5" s="102" t="s">
        <v>78</v>
      </c>
      <c r="C5" s="80" t="s">
        <v>78</v>
      </c>
      <c r="D5" s="80" t="s">
        <v>78</v>
      </c>
      <c r="E5" s="99" t="s">
        <v>78</v>
      </c>
      <c r="F5" s="56"/>
      <c r="G5" s="69"/>
    </row>
    <row r="6" spans="1:7" s="51" customFormat="1" ht="18" customHeight="1" x14ac:dyDescent="0.35">
      <c r="A6" s="41">
        <v>2015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7" s="51" customFormat="1" ht="18" customHeight="1" x14ac:dyDescent="0.35">
      <c r="A7" s="41">
        <v>2016</v>
      </c>
      <c r="B7" s="42">
        <v>59455206</v>
      </c>
      <c r="C7" s="73" t="s">
        <v>78</v>
      </c>
      <c r="D7" s="73" t="s">
        <v>78</v>
      </c>
      <c r="E7" s="74" t="s">
        <v>78</v>
      </c>
    </row>
    <row r="8" spans="1:7" s="51" customFormat="1" ht="18" customHeight="1" x14ac:dyDescent="0.35">
      <c r="A8" s="41">
        <v>2017</v>
      </c>
      <c r="B8" s="42">
        <v>62379867</v>
      </c>
      <c r="C8" s="44">
        <v>4.9190999355043896E-2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65652750</v>
      </c>
      <c r="C9" s="44">
        <v>5.2466976244114116E-2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69094328</v>
      </c>
      <c r="C10" s="44">
        <v>5.2420926770013532E-2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67">
        <v>72426449</v>
      </c>
      <c r="C11" s="54">
        <v>4.8225680695526796E-2</v>
      </c>
      <c r="D11" s="54">
        <v>0</v>
      </c>
      <c r="E11" s="45">
        <v>0</v>
      </c>
    </row>
    <row r="12" spans="1:7" s="51" customFormat="1" ht="18" customHeight="1" x14ac:dyDescent="0.35">
      <c r="A12" s="41">
        <v>2021</v>
      </c>
      <c r="B12" s="67">
        <v>75846946</v>
      </c>
      <c r="C12" s="54">
        <v>4.7227180777563715E-2</v>
      </c>
      <c r="D12" s="54">
        <v>0</v>
      </c>
      <c r="E12" s="45">
        <v>0</v>
      </c>
    </row>
    <row r="13" spans="1:7" s="51" customFormat="1" ht="18" customHeight="1" x14ac:dyDescent="0.35">
      <c r="A13" s="41">
        <v>2022</v>
      </c>
      <c r="B13" s="142">
        <v>135972848</v>
      </c>
      <c r="C13" s="54">
        <v>0.79272673681548111</v>
      </c>
      <c r="D13" s="54">
        <v>0</v>
      </c>
      <c r="E13" s="45">
        <v>0</v>
      </c>
    </row>
    <row r="14" spans="1:7" s="51" customFormat="1" ht="18" customHeight="1" x14ac:dyDescent="0.35">
      <c r="A14" s="41">
        <v>2023</v>
      </c>
      <c r="B14" s="142">
        <v>142101639</v>
      </c>
      <c r="C14" s="54">
        <v>4.5073638525244375E-2</v>
      </c>
      <c r="D14" s="54">
        <v>0</v>
      </c>
      <c r="E14" s="67">
        <v>0</v>
      </c>
    </row>
    <row r="15" spans="1:7" s="51" customFormat="1" ht="18" customHeight="1" thickBot="1" x14ac:dyDescent="0.4">
      <c r="A15" s="46">
        <v>2024</v>
      </c>
      <c r="B15" s="176">
        <v>148254358</v>
      </c>
      <c r="C15" s="55">
        <v>4.3298015725209194E-2</v>
      </c>
      <c r="D15" s="55">
        <v>0</v>
      </c>
      <c r="E15" s="75">
        <v>0</v>
      </c>
    </row>
    <row r="16" spans="1:7" ht="18" customHeight="1" thickTop="1" x14ac:dyDescent="0.35">
      <c r="A16" s="41">
        <v>2025</v>
      </c>
      <c r="B16" s="142">
        <v>154518028.35478228</v>
      </c>
      <c r="C16" s="54">
        <v>4.2249485541479226E-2</v>
      </c>
      <c r="D16" s="54">
        <v>-6.9655628288156635E-4</v>
      </c>
      <c r="E16" s="45">
        <v>-107705.52643013</v>
      </c>
    </row>
    <row r="17" spans="1:9" s="126" customFormat="1" ht="18" customHeight="1" x14ac:dyDescent="0.35">
      <c r="A17" s="41">
        <v>2026</v>
      </c>
      <c r="B17" s="142">
        <v>161016360.29000992</v>
      </c>
      <c r="C17" s="54">
        <v>4.2055493487834994E-2</v>
      </c>
      <c r="D17" s="54">
        <v>-1.6100590691715544E-3</v>
      </c>
      <c r="E17" s="45">
        <v>-259663.92542800307</v>
      </c>
    </row>
    <row r="18" spans="1:9" s="141" customFormat="1" ht="18" customHeight="1" x14ac:dyDescent="0.35">
      <c r="A18" s="41">
        <v>2027</v>
      </c>
      <c r="B18" s="142">
        <v>167730369.74682724</v>
      </c>
      <c r="C18" s="54">
        <v>4.1697684910555699E-2</v>
      </c>
      <c r="D18" s="54">
        <v>-2.7417072621834793E-3</v>
      </c>
      <c r="E18" s="45">
        <v>-461131.86139681935</v>
      </c>
    </row>
    <row r="19" spans="1:9" s="143" customFormat="1" ht="18" customHeight="1" x14ac:dyDescent="0.35">
      <c r="A19" s="41">
        <v>2028</v>
      </c>
      <c r="B19" s="142" t="s">
        <v>78</v>
      </c>
      <c r="C19" s="84" t="s">
        <v>78</v>
      </c>
      <c r="D19" s="84" t="s">
        <v>78</v>
      </c>
      <c r="E19" s="74" t="s">
        <v>78</v>
      </c>
    </row>
    <row r="20" spans="1:9" s="154" customFormat="1" ht="18" customHeight="1" x14ac:dyDescent="0.35">
      <c r="A20" s="41">
        <v>2029</v>
      </c>
      <c r="B20" s="142" t="s">
        <v>78</v>
      </c>
      <c r="C20" s="84" t="s">
        <v>78</v>
      </c>
      <c r="D20" s="84" t="s">
        <v>78</v>
      </c>
      <c r="E20" s="74" t="s">
        <v>78</v>
      </c>
    </row>
    <row r="21" spans="1:9" s="156" customFormat="1" ht="18" customHeight="1" x14ac:dyDescent="0.35">
      <c r="A21" s="41">
        <v>2030</v>
      </c>
      <c r="B21" s="142" t="s">
        <v>78</v>
      </c>
      <c r="C21" s="84" t="s">
        <v>78</v>
      </c>
      <c r="D21" s="84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142" t="s">
        <v>78</v>
      </c>
      <c r="C22" s="84" t="s">
        <v>78</v>
      </c>
      <c r="D22" s="84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142" t="s">
        <v>78</v>
      </c>
      <c r="C23" s="84" t="s">
        <v>78</v>
      </c>
      <c r="D23" s="84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142" t="s">
        <v>78</v>
      </c>
      <c r="C24" s="84" t="s">
        <v>78</v>
      </c>
      <c r="D24" s="84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278</v>
      </c>
      <c r="B26" s="3"/>
      <c r="C26" s="3"/>
    </row>
    <row r="27" spans="1:9" ht="21.75" customHeight="1" x14ac:dyDescent="0.35">
      <c r="A27" s="70" t="s">
        <v>279</v>
      </c>
      <c r="B27" s="3"/>
      <c r="C27" s="3"/>
      <c r="I27" s="174"/>
    </row>
    <row r="28" spans="1:9" ht="21.75" customHeight="1" x14ac:dyDescent="0.35">
      <c r="A28" s="29" t="s">
        <v>269</v>
      </c>
      <c r="B28" s="88"/>
      <c r="C28" s="88"/>
    </row>
    <row r="29" spans="1:9" ht="21.75" customHeight="1" x14ac:dyDescent="0.35">
      <c r="A29" s="70" t="s">
        <v>271</v>
      </c>
      <c r="B29" s="88"/>
      <c r="C29" s="88"/>
    </row>
    <row r="30" spans="1:9" ht="21.75" customHeight="1" x14ac:dyDescent="0.35">
      <c r="A30" s="263" t="str">
        <f>Headings!F41</f>
        <v>Page 41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390C-3D16-41E3-8A63-DBFC5845DE7B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84" customWidth="1"/>
    <col min="2" max="2" width="20.7265625" style="184" customWidth="1"/>
    <col min="3" max="3" width="10.7265625" style="184" customWidth="1"/>
    <col min="4" max="5" width="17.7265625" style="156" customWidth="1"/>
    <col min="6" max="16384" width="10.7265625" style="156"/>
  </cols>
  <sheetData>
    <row r="1" spans="1:5" ht="23.4" x14ac:dyDescent="0.35">
      <c r="A1" s="264" t="str">
        <f>Headings!E42</f>
        <v>July 2024 Crisis Care Centers Levy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102" t="s">
        <v>78</v>
      </c>
      <c r="C5" s="80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83" t="s">
        <v>78</v>
      </c>
      <c r="C7" s="73" t="s">
        <v>78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83" t="s">
        <v>78</v>
      </c>
      <c r="C8" s="73" t="s">
        <v>78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83" t="s">
        <v>78</v>
      </c>
      <c r="C9" s="73" t="s">
        <v>78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83" t="s">
        <v>78</v>
      </c>
      <c r="C10" s="73" t="s">
        <v>78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83" t="s">
        <v>78</v>
      </c>
      <c r="C11" s="73" t="s">
        <v>78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83" t="s">
        <v>78</v>
      </c>
      <c r="C12" s="73" t="s">
        <v>78</v>
      </c>
      <c r="D12" s="73" t="s">
        <v>78</v>
      </c>
      <c r="E12" s="74" t="s">
        <v>78</v>
      </c>
    </row>
    <row r="13" spans="1:5" s="51" customFormat="1" ht="18" customHeight="1" x14ac:dyDescent="0.35">
      <c r="A13" s="41">
        <v>2023</v>
      </c>
      <c r="B13" s="83" t="s">
        <v>78</v>
      </c>
      <c r="C13" s="73" t="s">
        <v>78</v>
      </c>
      <c r="D13" s="73" t="s">
        <v>78</v>
      </c>
      <c r="E13" s="74" t="s">
        <v>78</v>
      </c>
    </row>
    <row r="14" spans="1:5" s="51" customFormat="1" ht="18" customHeight="1" thickBot="1" x14ac:dyDescent="0.4">
      <c r="A14" s="46">
        <v>2024</v>
      </c>
      <c r="B14" s="176">
        <v>119479855</v>
      </c>
      <c r="C14" s="214" t="s">
        <v>78</v>
      </c>
      <c r="D14" s="55">
        <v>0</v>
      </c>
      <c r="E14" s="75">
        <v>0</v>
      </c>
    </row>
    <row r="15" spans="1:5" ht="18" customHeight="1" thickTop="1" x14ac:dyDescent="0.35">
      <c r="A15" s="41">
        <v>2025</v>
      </c>
      <c r="B15" s="142">
        <v>122138187.96399467</v>
      </c>
      <c r="C15" s="54">
        <v>2.2249214848768073E-2</v>
      </c>
      <c r="D15" s="54">
        <v>-7.1017689624008895E-4</v>
      </c>
      <c r="E15" s="45">
        <v>-86801.363563627005</v>
      </c>
    </row>
    <row r="16" spans="1:5" ht="18" customHeight="1" x14ac:dyDescent="0.35">
      <c r="A16" s="41">
        <v>2026</v>
      </c>
      <c r="B16" s="142">
        <v>124839520.59333704</v>
      </c>
      <c r="C16" s="54">
        <v>2.211701904517116E-2</v>
      </c>
      <c r="D16" s="54">
        <v>-1.6460059973790742E-3</v>
      </c>
      <c r="E16" s="45">
        <v>-205825.38943198323</v>
      </c>
    </row>
    <row r="17" spans="1:5" ht="18" customHeight="1" x14ac:dyDescent="0.35">
      <c r="A17" s="41">
        <v>2027</v>
      </c>
      <c r="B17" s="142">
        <v>127555688.65541749</v>
      </c>
      <c r="C17" s="54">
        <v>2.1757277256200913E-2</v>
      </c>
      <c r="D17" s="54">
        <v>-2.805798481634203E-3</v>
      </c>
      <c r="E17" s="45">
        <v>-358902.56582742929</v>
      </c>
    </row>
    <row r="18" spans="1:5" ht="18" customHeight="1" x14ac:dyDescent="0.35">
      <c r="A18" s="41">
        <v>2028</v>
      </c>
      <c r="B18" s="142">
        <v>130285094.70289849</v>
      </c>
      <c r="C18" s="54">
        <v>2.1397760274371569E-2</v>
      </c>
      <c r="D18" s="54">
        <v>-4.201736538314238E-3</v>
      </c>
      <c r="E18" s="45">
        <v>-549733.47805196047</v>
      </c>
    </row>
    <row r="19" spans="1:5" ht="18" customHeight="1" x14ac:dyDescent="0.35">
      <c r="A19" s="41">
        <v>2029</v>
      </c>
      <c r="B19" s="142">
        <v>133041878.4577191</v>
      </c>
      <c r="C19" s="54">
        <v>2.1159625060005238E-2</v>
      </c>
      <c r="D19" s="54">
        <v>-5.5719069300838031E-3</v>
      </c>
      <c r="E19" s="45">
        <v>-745450.54563117027</v>
      </c>
    </row>
    <row r="20" spans="1:5" ht="18" customHeight="1" x14ac:dyDescent="0.35">
      <c r="A20" s="41">
        <v>2030</v>
      </c>
      <c r="B20" s="142">
        <v>135829352.86985368</v>
      </c>
      <c r="C20" s="54">
        <v>2.0951856997572627E-2</v>
      </c>
      <c r="D20" s="54">
        <v>-7.2502449618526699E-3</v>
      </c>
      <c r="E20" s="45">
        <v>-991988.23904874921</v>
      </c>
    </row>
    <row r="21" spans="1:5" ht="18" customHeight="1" x14ac:dyDescent="0.35">
      <c r="A21" s="41">
        <v>2031</v>
      </c>
      <c r="B21" s="142">
        <v>138649489.08843312</v>
      </c>
      <c r="C21" s="54">
        <v>2.0762347452848218E-2</v>
      </c>
      <c r="D21" s="54">
        <v>-8.8804508702434726E-3</v>
      </c>
      <c r="E21" s="45">
        <v>-1242302.1795052886</v>
      </c>
    </row>
    <row r="22" spans="1:5" ht="18" customHeight="1" x14ac:dyDescent="0.35">
      <c r="A22" s="41">
        <v>2032</v>
      </c>
      <c r="B22" s="142">
        <v>141512062.51363781</v>
      </c>
      <c r="C22" s="54">
        <v>2.064611592891552E-2</v>
      </c>
      <c r="D22" s="54">
        <v>-1.0492555450766772E-2</v>
      </c>
      <c r="E22" s="45">
        <v>-1500567.9553559422</v>
      </c>
    </row>
    <row r="23" spans="1:5" ht="18" customHeight="1" x14ac:dyDescent="0.35">
      <c r="A23" s="41">
        <v>2033</v>
      </c>
      <c r="B23" s="142" t="s">
        <v>78</v>
      </c>
      <c r="C23" s="84" t="s">
        <v>78</v>
      </c>
      <c r="D23" s="84" t="s">
        <v>78</v>
      </c>
      <c r="E23" s="74" t="s">
        <v>78</v>
      </c>
    </row>
    <row r="24" spans="1:5" ht="18.600000000000001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270</v>
      </c>
      <c r="B25" s="3"/>
      <c r="C25" s="3"/>
    </row>
    <row r="26" spans="1:5" ht="21.75" customHeight="1" x14ac:dyDescent="0.35">
      <c r="A26" s="29" t="s">
        <v>264</v>
      </c>
      <c r="B26" s="3"/>
      <c r="C26" s="3"/>
    </row>
    <row r="27" spans="1:5" ht="21.75" customHeight="1" x14ac:dyDescent="0.35">
      <c r="A27" s="29" t="s">
        <v>272</v>
      </c>
      <c r="B27" s="156"/>
      <c r="C27" s="156"/>
    </row>
    <row r="28" spans="1:5" ht="21.75" customHeight="1" x14ac:dyDescent="0.35">
      <c r="A28" s="29" t="s">
        <v>271</v>
      </c>
      <c r="B28" s="156"/>
      <c r="C28" s="156"/>
    </row>
    <row r="29" spans="1:5" ht="21.75" customHeight="1" x14ac:dyDescent="0.35">
      <c r="A29" s="29"/>
      <c r="B29" s="156"/>
      <c r="C29" s="156"/>
    </row>
    <row r="30" spans="1:5" ht="21.75" customHeight="1" x14ac:dyDescent="0.35">
      <c r="A30" s="263" t="str">
        <f>Headings!F42</f>
        <v>Page 42</v>
      </c>
      <c r="B30" s="266"/>
      <c r="C30" s="266"/>
      <c r="D30" s="266"/>
      <c r="E30" s="265"/>
    </row>
    <row r="33" spans="1:2" ht="21.75" customHeight="1" x14ac:dyDescent="0.35">
      <c r="A33" s="195"/>
      <c r="B33" s="6"/>
    </row>
    <row r="34" spans="1:2" ht="21.75" customHeight="1" x14ac:dyDescent="0.35">
      <c r="A34" s="195"/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2.5" customHeight="1" x14ac:dyDescent="0.35">
      <c r="A1" s="264" t="str">
        <f>Headings!E43</f>
        <v>July 2024 Emergency Medical Services (EMS) Property Tax Forecast</v>
      </c>
      <c r="B1" s="269"/>
      <c r="C1" s="269"/>
      <c r="D1" s="269"/>
      <c r="E1" s="269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113541014.793615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116769207</v>
      </c>
      <c r="C6" s="44">
        <v>2.8431947805406921E-2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119879727</v>
      </c>
      <c r="C7" s="44">
        <v>2.6638187240579647E-2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123483769</v>
      </c>
      <c r="C8" s="44">
        <v>3.0063815544057793E-2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127489160</v>
      </c>
      <c r="C9" s="44">
        <v>3.2436578770121516E-2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67">
        <v>131539324</v>
      </c>
      <c r="C10" s="54">
        <v>3.1768693118693347E-2</v>
      </c>
      <c r="D10" s="43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169415530</v>
      </c>
      <c r="C11" s="54">
        <v>0.28794587693030871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173903481</v>
      </c>
      <c r="C12" s="54">
        <v>2.6490788654381259E-2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178625807</v>
      </c>
      <c r="C13" s="54">
        <v>2.7154867590028386E-2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183314814</v>
      </c>
      <c r="C14" s="54">
        <v>2.6250445435356484E-2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187581907</v>
      </c>
      <c r="C15" s="55">
        <v>2.3277404083665632E-2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191824562.5686287</v>
      </c>
      <c r="C16" s="54">
        <v>2.2617616146895836E-2</v>
      </c>
      <c r="D16" s="44">
        <v>-6.0237782983474375E-4</v>
      </c>
      <c r="E16" s="45">
        <v>-115620.51094156504</v>
      </c>
    </row>
    <row r="17" spans="1:7" s="126" customFormat="1" ht="18" customHeight="1" x14ac:dyDescent="0.35">
      <c r="A17" s="41">
        <v>2026</v>
      </c>
      <c r="B17" s="142" t="s">
        <v>78</v>
      </c>
      <c r="C17" s="84" t="s">
        <v>78</v>
      </c>
      <c r="D17" s="149" t="s">
        <v>78</v>
      </c>
      <c r="E17" s="74" t="s">
        <v>78</v>
      </c>
    </row>
    <row r="18" spans="1:7" s="141" customFormat="1" ht="18" customHeight="1" x14ac:dyDescent="0.35">
      <c r="A18" s="41">
        <v>2027</v>
      </c>
      <c r="B18" s="142" t="s">
        <v>78</v>
      </c>
      <c r="C18" s="84" t="s">
        <v>78</v>
      </c>
      <c r="D18" s="149" t="s">
        <v>78</v>
      </c>
      <c r="E18" s="74" t="s">
        <v>78</v>
      </c>
    </row>
    <row r="19" spans="1:7" s="143" customFormat="1" ht="18" customHeight="1" x14ac:dyDescent="0.35">
      <c r="A19" s="41">
        <v>2028</v>
      </c>
      <c r="B19" s="142" t="s">
        <v>78</v>
      </c>
      <c r="C19" s="84" t="s">
        <v>78</v>
      </c>
      <c r="D19" s="149" t="s">
        <v>78</v>
      </c>
      <c r="E19" s="74" t="s">
        <v>78</v>
      </c>
    </row>
    <row r="20" spans="1:7" s="154" customFormat="1" ht="18" customHeight="1" x14ac:dyDescent="0.35">
      <c r="A20" s="41">
        <v>2029</v>
      </c>
      <c r="B20" s="142" t="s">
        <v>78</v>
      </c>
      <c r="C20" s="84" t="s">
        <v>78</v>
      </c>
      <c r="D20" s="149" t="s">
        <v>78</v>
      </c>
      <c r="E20" s="74" t="s">
        <v>78</v>
      </c>
    </row>
    <row r="21" spans="1:7" s="156" customFormat="1" ht="18" customHeight="1" x14ac:dyDescent="0.35">
      <c r="A21" s="41">
        <v>2030</v>
      </c>
      <c r="B21" s="142" t="s">
        <v>78</v>
      </c>
      <c r="C21" s="84" t="s">
        <v>78</v>
      </c>
      <c r="D21" s="149" t="s">
        <v>78</v>
      </c>
      <c r="E21" s="74" t="s">
        <v>78</v>
      </c>
    </row>
    <row r="22" spans="1:7" s="156" customFormat="1" ht="18" customHeight="1" x14ac:dyDescent="0.35">
      <c r="A22" s="41">
        <v>2031</v>
      </c>
      <c r="B22" s="142" t="s">
        <v>78</v>
      </c>
      <c r="C22" s="84" t="s">
        <v>78</v>
      </c>
      <c r="D22" s="149" t="s">
        <v>78</v>
      </c>
      <c r="E22" s="74" t="s">
        <v>78</v>
      </c>
    </row>
    <row r="23" spans="1:7" s="156" customFormat="1" ht="18" customHeight="1" x14ac:dyDescent="0.35">
      <c r="A23" s="41">
        <v>2032</v>
      </c>
      <c r="B23" s="142" t="s">
        <v>78</v>
      </c>
      <c r="C23" s="84" t="s">
        <v>78</v>
      </c>
      <c r="D23" s="149" t="s">
        <v>78</v>
      </c>
      <c r="E23" s="74" t="s">
        <v>78</v>
      </c>
    </row>
    <row r="24" spans="1:7" s="156" customFormat="1" ht="18" customHeight="1" x14ac:dyDescent="0.35">
      <c r="A24" s="41">
        <v>2033</v>
      </c>
      <c r="B24" s="142" t="s">
        <v>78</v>
      </c>
      <c r="C24" s="84" t="s">
        <v>78</v>
      </c>
      <c r="D24" s="149" t="s">
        <v>78</v>
      </c>
      <c r="E24" s="74" t="s">
        <v>78</v>
      </c>
    </row>
    <row r="25" spans="1:7" ht="21.75" customHeight="1" x14ac:dyDescent="0.35">
      <c r="A25" s="24" t="s">
        <v>4</v>
      </c>
      <c r="B25" s="3"/>
      <c r="C25" s="3"/>
    </row>
    <row r="26" spans="1:7" ht="21.75" customHeight="1" x14ac:dyDescent="0.35">
      <c r="A26" s="29" t="s">
        <v>248</v>
      </c>
      <c r="B26" s="3"/>
      <c r="C26" s="3"/>
      <c r="G26" s="156"/>
    </row>
    <row r="27" spans="1:7" s="156" customFormat="1" ht="21.75" customHeight="1" x14ac:dyDescent="0.35">
      <c r="A27" s="70" t="s">
        <v>249</v>
      </c>
      <c r="B27" s="3"/>
      <c r="C27" s="3"/>
    </row>
    <row r="28" spans="1:7" ht="21.75" customHeight="1" x14ac:dyDescent="0.35">
      <c r="A28" s="29" t="s">
        <v>243</v>
      </c>
      <c r="B28" s="3"/>
      <c r="C28" s="3"/>
    </row>
    <row r="29" spans="1:7" ht="21.75" customHeight="1" x14ac:dyDescent="0.35">
      <c r="A29" s="29" t="s">
        <v>242</v>
      </c>
      <c r="B29" s="18"/>
      <c r="C29" s="18"/>
    </row>
    <row r="30" spans="1:7" ht="21.75" customHeight="1" x14ac:dyDescent="0.35">
      <c r="A30" s="263" t="str">
        <f>Headings!F43</f>
        <v>Page 43</v>
      </c>
      <c r="B30" s="266"/>
      <c r="C30" s="266"/>
      <c r="D30" s="266"/>
      <c r="E30" s="265"/>
    </row>
    <row r="31" spans="1:7" ht="21.75" customHeight="1" x14ac:dyDescent="0.35">
      <c r="A31" s="18"/>
      <c r="B31" s="18"/>
      <c r="C31" s="18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Headings!E44</f>
        <v>July 2024 Conservation Futures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17955638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18389600</v>
      </c>
      <c r="C6" s="44">
        <v>2.4168564770575163E-2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18877155</v>
      </c>
      <c r="C7" s="44">
        <v>2.6512539696350146E-2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19443654</v>
      </c>
      <c r="C8" s="44">
        <v>3.0009765772437635E-2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20072804</v>
      </c>
      <c r="C9" s="44">
        <v>3.2357601096995481E-2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20712946</v>
      </c>
      <c r="C10" s="44">
        <v>3.189101034414521E-2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21297118</v>
      </c>
      <c r="C11" s="44">
        <v>2.8203230964827464E-2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21858694</v>
      </c>
      <c r="C12" s="44">
        <v>2.6368638235464426E-2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22426573</v>
      </c>
      <c r="C13" s="44">
        <v>2.5979548457927049E-2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54620651</v>
      </c>
      <c r="C14" s="44">
        <v>1.4355326602954452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51612683</v>
      </c>
      <c r="C15" s="53">
        <v>-5.5070160185384798E-2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54617265.937658712</v>
      </c>
      <c r="C16" s="44">
        <v>5.8214042809181521E-2</v>
      </c>
      <c r="D16" s="44">
        <v>3.3660893753511889E-2</v>
      </c>
      <c r="E16" s="45">
        <v>1778596.8270104975</v>
      </c>
    </row>
    <row r="17" spans="1:11" s="126" customFormat="1" ht="18" customHeight="1" x14ac:dyDescent="0.35">
      <c r="A17" s="41">
        <v>2026</v>
      </c>
      <c r="B17" s="42">
        <v>56271734.974890158</v>
      </c>
      <c r="C17" s="44">
        <v>3.0292051585297131E-2</v>
      </c>
      <c r="D17" s="44">
        <v>2.4526295570957979E-2</v>
      </c>
      <c r="E17" s="45">
        <v>1347097.8834326863</v>
      </c>
    </row>
    <row r="18" spans="1:11" s="141" customFormat="1" ht="18" customHeight="1" x14ac:dyDescent="0.35">
      <c r="A18" s="41">
        <v>2027</v>
      </c>
      <c r="B18" s="42">
        <v>57544001.573236316</v>
      </c>
      <c r="C18" s="44">
        <v>2.2609336621909337E-2</v>
      </c>
      <c r="D18" s="44">
        <v>2.1458604923915603E-2</v>
      </c>
      <c r="E18" s="45">
        <v>1208873.2617737651</v>
      </c>
    </row>
    <row r="19" spans="1:11" s="143" customFormat="1" ht="18" customHeight="1" x14ac:dyDescent="0.35">
      <c r="A19" s="41">
        <v>2028</v>
      </c>
      <c r="B19" s="42">
        <v>58841891.253442399</v>
      </c>
      <c r="C19" s="44">
        <v>2.2554734546123889E-2</v>
      </c>
      <c r="D19" s="44">
        <v>1.9870181506839613E-2</v>
      </c>
      <c r="E19" s="45">
        <v>1146419.4959442243</v>
      </c>
    </row>
    <row r="20" spans="1:11" s="154" customFormat="1" ht="18" customHeight="1" x14ac:dyDescent="0.35">
      <c r="A20" s="41">
        <v>2029</v>
      </c>
      <c r="B20" s="42">
        <v>60152176.087194458</v>
      </c>
      <c r="C20" s="44">
        <v>2.2267891222401914E-2</v>
      </c>
      <c r="D20" s="44">
        <v>1.8459669293802605E-2</v>
      </c>
      <c r="E20" s="45">
        <v>1090263.376498878</v>
      </c>
    </row>
    <row r="21" spans="1:11" s="156" customFormat="1" ht="18" customHeight="1" x14ac:dyDescent="0.35">
      <c r="A21" s="41">
        <v>2030</v>
      </c>
      <c r="B21" s="42">
        <v>61494607.993421219</v>
      </c>
      <c r="C21" s="44">
        <v>2.2317262542269845E-2</v>
      </c>
      <c r="D21" s="44">
        <v>1.6675946921489215E-2</v>
      </c>
      <c r="E21" s="45">
        <v>1008660.4507180974</v>
      </c>
    </row>
    <row r="22" spans="1:11" s="156" customFormat="1" ht="18" customHeight="1" x14ac:dyDescent="0.35">
      <c r="A22" s="41">
        <v>2031</v>
      </c>
      <c r="B22" s="42">
        <v>62851792.150275968</v>
      </c>
      <c r="C22" s="44">
        <v>2.2069970053308463E-2</v>
      </c>
      <c r="D22" s="44">
        <v>1.4889971958848447E-2</v>
      </c>
      <c r="E22" s="45">
        <v>922130.91915240884</v>
      </c>
    </row>
    <row r="23" spans="1:11" s="156" customFormat="1" ht="18" customHeight="1" x14ac:dyDescent="0.35">
      <c r="A23" s="41">
        <v>2032</v>
      </c>
      <c r="B23" s="42">
        <v>64251611.10735108</v>
      </c>
      <c r="C23" s="44">
        <v>2.2271742923864579E-2</v>
      </c>
      <c r="D23" s="44">
        <v>1.3082706078947126E-2</v>
      </c>
      <c r="E23" s="45">
        <v>829729.83170317858</v>
      </c>
    </row>
    <row r="24" spans="1:11" s="156" customFormat="1" ht="18" customHeight="1" x14ac:dyDescent="0.35">
      <c r="A24" s="41">
        <v>2033</v>
      </c>
      <c r="B24" s="42">
        <v>65666429.901573822</v>
      </c>
      <c r="C24" s="44">
        <v>2.2019973816047589E-2</v>
      </c>
      <c r="D24" s="44">
        <v>1.1221296420428351E-2</v>
      </c>
      <c r="E24" s="45">
        <v>728685.67681992799</v>
      </c>
    </row>
    <row r="25" spans="1:11" ht="21.75" customHeight="1" x14ac:dyDescent="0.35">
      <c r="A25" s="24" t="s">
        <v>4</v>
      </c>
      <c r="B25" s="3"/>
      <c r="C25" s="3"/>
      <c r="K25" s="156"/>
    </row>
    <row r="26" spans="1:11" s="156" customFormat="1" ht="21.75" customHeight="1" x14ac:dyDescent="0.35">
      <c r="A26" s="29" t="s">
        <v>248</v>
      </c>
      <c r="B26" s="3"/>
      <c r="C26" s="3"/>
    </row>
    <row r="27" spans="1:11" s="156" customFormat="1" ht="21.75" customHeight="1" x14ac:dyDescent="0.35">
      <c r="A27" s="70" t="s">
        <v>249</v>
      </c>
      <c r="B27" s="3"/>
      <c r="C27" s="3"/>
    </row>
    <row r="28" spans="1:11" s="28" customFormat="1" ht="21.75" customHeight="1" x14ac:dyDescent="0.35">
      <c r="A28" s="29" t="s">
        <v>261</v>
      </c>
    </row>
    <row r="29" spans="1:11" ht="21.75" customHeight="1" x14ac:dyDescent="0.35">
      <c r="A29" s="29" t="s">
        <v>262</v>
      </c>
    </row>
    <row r="30" spans="1:11" ht="21.75" customHeight="1" x14ac:dyDescent="0.35">
      <c r="A30" s="263" t="str">
        <f>Headings!F44</f>
        <v>Page 44</v>
      </c>
      <c r="B30" s="266"/>
      <c r="C30" s="266"/>
      <c r="D30" s="266"/>
      <c r="E30" s="265"/>
    </row>
    <row r="32" spans="1:11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Headings!E45</f>
        <v>July 2024 Unincorporated Area/Roads Property Tax Levy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37">
        <v>81182066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82424494.000000134</v>
      </c>
      <c r="C6" s="43">
        <v>1.5304217559579447E-2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87678035</v>
      </c>
      <c r="C7" s="43">
        <v>6.3737619062603557E-2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89353349</v>
      </c>
      <c r="C8" s="43">
        <v>1.9107567819009574E-2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91211126</v>
      </c>
      <c r="C9" s="43">
        <v>2.0791352767314919E-2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92987997</v>
      </c>
      <c r="C10" s="43">
        <v>1.9480858069880647E-2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94573079</v>
      </c>
      <c r="C11" s="43">
        <v>1.7046092518801181E-2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96531490</v>
      </c>
      <c r="C12" s="43">
        <v>2.0707912026423525E-2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98705742</v>
      </c>
      <c r="C13" s="43">
        <v>2.2523758827300844E-2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47">
        <v>100220659</v>
      </c>
      <c r="C14" s="48">
        <v>1.5347810262142492E-2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2025</v>
      </c>
      <c r="B15" s="42">
        <v>101968221.49839026</v>
      </c>
      <c r="C15" s="43">
        <v>1.7437148346732156E-2</v>
      </c>
      <c r="D15" s="44">
        <v>1.1257814212806139E-4</v>
      </c>
      <c r="E15" s="45">
        <v>11478.100749135017</v>
      </c>
    </row>
    <row r="16" spans="1:5" s="51" customFormat="1" ht="18" customHeight="1" x14ac:dyDescent="0.35">
      <c r="A16" s="41">
        <v>2026</v>
      </c>
      <c r="B16" s="42">
        <v>103679939.88887787</v>
      </c>
      <c r="C16" s="43">
        <v>1.6786782836205827E-2</v>
      </c>
      <c r="D16" s="44">
        <v>-5.9444132266994743E-5</v>
      </c>
      <c r="E16" s="45">
        <v>-6163.5304459035397</v>
      </c>
    </row>
    <row r="17" spans="1:5" s="51" customFormat="1" ht="18" customHeight="1" x14ac:dyDescent="0.35">
      <c r="A17" s="41">
        <v>2027</v>
      </c>
      <c r="B17" s="42">
        <v>105393248.07215159</v>
      </c>
      <c r="C17" s="43">
        <v>1.6524972768213519E-2</v>
      </c>
      <c r="D17" s="44">
        <v>-4.11339010326639E-4</v>
      </c>
      <c r="E17" s="45">
        <v>-43370.194209873676</v>
      </c>
    </row>
    <row r="18" spans="1:5" s="51" customFormat="1" ht="18" customHeight="1" x14ac:dyDescent="0.35">
      <c r="A18" s="41">
        <v>2028</v>
      </c>
      <c r="B18" s="42">
        <v>107113787.53192011</v>
      </c>
      <c r="C18" s="43">
        <v>1.6324949569735736E-2</v>
      </c>
      <c r="D18" s="44">
        <v>-8.9134855431705073E-4</v>
      </c>
      <c r="E18" s="45">
        <v>-95560.897732049227</v>
      </c>
    </row>
    <row r="19" spans="1:5" s="51" customFormat="1" ht="18" customHeight="1" x14ac:dyDescent="0.35">
      <c r="A19" s="41">
        <v>2029</v>
      </c>
      <c r="B19" s="42">
        <v>108843012.63355479</v>
      </c>
      <c r="C19" s="43">
        <v>1.6143814363014375E-2</v>
      </c>
      <c r="D19" s="44">
        <v>-1.4040064525258078E-3</v>
      </c>
      <c r="E19" s="45">
        <v>-153031.14877016842</v>
      </c>
    </row>
    <row r="20" spans="1:5" s="51" customFormat="1" ht="18" customHeight="1" x14ac:dyDescent="0.35">
      <c r="A20" s="41">
        <v>2030</v>
      </c>
      <c r="B20" s="42">
        <v>110646023.75175452</v>
      </c>
      <c r="C20" s="43">
        <v>1.6565244516614008E-2</v>
      </c>
      <c r="D20" s="44">
        <v>-2.1678935891026319E-3</v>
      </c>
      <c r="E20" s="45">
        <v>-240389.94537258148</v>
      </c>
    </row>
    <row r="21" spans="1:5" s="51" customFormat="1" ht="18" customHeight="1" x14ac:dyDescent="0.35">
      <c r="A21" s="41">
        <v>2031</v>
      </c>
      <c r="B21" s="42">
        <v>112599469.59168246</v>
      </c>
      <c r="C21" s="43">
        <v>1.7654912248005417E-2</v>
      </c>
      <c r="D21" s="44">
        <v>-2.9682747872388227E-3</v>
      </c>
      <c r="E21" s="45">
        <v>-335221.19526751339</v>
      </c>
    </row>
    <row r="22" spans="1:5" s="51" customFormat="1" ht="18" customHeight="1" x14ac:dyDescent="0.35">
      <c r="A22" s="41">
        <v>2032</v>
      </c>
      <c r="B22" s="42">
        <v>114573981.30972061</v>
      </c>
      <c r="C22" s="43">
        <v>1.7535710649422054E-2</v>
      </c>
      <c r="D22" s="44">
        <v>-3.6165938349960181E-3</v>
      </c>
      <c r="E22" s="45">
        <v>-415871.59309542179</v>
      </c>
    </row>
    <row r="23" spans="1:5" s="51" customFormat="1" ht="18" customHeight="1" x14ac:dyDescent="0.35">
      <c r="A23" s="41">
        <v>2033</v>
      </c>
      <c r="B23" s="42">
        <v>116569767.7103527</v>
      </c>
      <c r="C23" s="43">
        <v>1.741919393755742E-2</v>
      </c>
      <c r="D23" s="44">
        <v>-4.1171222448527223E-3</v>
      </c>
      <c r="E23" s="45">
        <v>-481916.09117674828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171</v>
      </c>
      <c r="B27" s="18"/>
      <c r="C27" s="18"/>
    </row>
    <row r="28" spans="1:5" ht="21.75" customHeight="1" x14ac:dyDescent="0.35">
      <c r="A28" s="29" t="s">
        <v>178</v>
      </c>
    </row>
    <row r="29" spans="1:5" ht="21.75" customHeight="1" x14ac:dyDescent="0.35">
      <c r="A29" s="70" t="s">
        <v>179</v>
      </c>
    </row>
    <row r="30" spans="1:5" ht="21.75" customHeight="1" x14ac:dyDescent="0.35">
      <c r="A30" s="263" t="str">
        <f>Headings!F45</f>
        <v>Page 45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M32"/>
  <sheetViews>
    <sheetView zoomScale="75" zoomScaleNormal="75" workbookViewId="0">
      <selection activeCell="A24" sqref="A24:E24"/>
    </sheetView>
  </sheetViews>
  <sheetFormatPr defaultColWidth="10.7265625" defaultRowHeight="21.75" customHeight="1" x14ac:dyDescent="0.35"/>
  <cols>
    <col min="1" max="1" width="7.7265625" style="91" customWidth="1"/>
    <col min="2" max="2" width="15.26953125" style="91" customWidth="1"/>
    <col min="3" max="3" width="17.6328125" style="91" customWidth="1"/>
    <col min="4" max="4" width="15.81640625" style="91" customWidth="1"/>
    <col min="5" max="5" width="17.7265625" style="92" customWidth="1"/>
    <col min="6" max="6" width="10.7265625" style="92"/>
    <col min="7" max="7" width="19.6328125" style="92" bestFit="1" customWidth="1"/>
    <col min="8" max="8" width="20.1796875" style="92" bestFit="1" customWidth="1"/>
    <col min="9" max="9" width="12" style="92" bestFit="1" customWidth="1"/>
    <col min="10" max="12" width="10.7265625" style="92"/>
    <col min="13" max="13" width="19.08984375" style="92" bestFit="1" customWidth="1"/>
    <col min="14" max="16384" width="10.7265625" style="92"/>
  </cols>
  <sheetData>
    <row r="1" spans="1:13" ht="23.4" x14ac:dyDescent="0.35">
      <c r="A1" s="264" t="str">
        <f>Headings!E46</f>
        <v xml:space="preserve">July 2024 UAL/Roads Property Tax Annexation Addendum </v>
      </c>
      <c r="B1" s="265"/>
      <c r="C1" s="265"/>
      <c r="D1" s="265"/>
      <c r="E1" s="265"/>
    </row>
    <row r="2" spans="1:13" ht="21.75" customHeight="1" x14ac:dyDescent="0.35">
      <c r="A2" s="264" t="s">
        <v>84</v>
      </c>
      <c r="B2" s="265"/>
      <c r="C2" s="265"/>
      <c r="D2" s="265"/>
      <c r="E2" s="265"/>
    </row>
    <row r="4" spans="1:13" s="21" customFormat="1" ht="66" customHeight="1" x14ac:dyDescent="0.35">
      <c r="A4" s="20" t="s">
        <v>106</v>
      </c>
      <c r="B4" s="31" t="s">
        <v>157</v>
      </c>
      <c r="C4" s="32" t="s">
        <v>155</v>
      </c>
      <c r="D4" s="100" t="s">
        <v>158</v>
      </c>
      <c r="E4" s="101" t="s">
        <v>156</v>
      </c>
      <c r="L4" s="177"/>
      <c r="M4" s="180"/>
    </row>
    <row r="5" spans="1:13" s="51" customFormat="1" ht="18" customHeight="1" x14ac:dyDescent="0.35">
      <c r="A5" s="36">
        <v>2016</v>
      </c>
      <c r="B5" s="59">
        <v>2.25</v>
      </c>
      <c r="C5" s="216"/>
      <c r="D5" s="37"/>
      <c r="E5" s="164"/>
      <c r="L5" s="178"/>
      <c r="M5" s="92"/>
    </row>
    <row r="6" spans="1:13" s="51" customFormat="1" ht="18" customHeight="1" x14ac:dyDescent="0.35">
      <c r="A6" s="41">
        <v>2017</v>
      </c>
      <c r="B6" s="60">
        <v>2.2455655768266811</v>
      </c>
      <c r="C6" s="146"/>
      <c r="D6" s="42"/>
      <c r="E6" s="67"/>
      <c r="L6" s="178"/>
      <c r="M6" s="92"/>
    </row>
    <row r="7" spans="1:13" s="51" customFormat="1" ht="18" x14ac:dyDescent="0.35">
      <c r="A7" s="41">
        <v>2018</v>
      </c>
      <c r="B7" s="60">
        <v>2.0511364005976622</v>
      </c>
      <c r="C7" s="130"/>
      <c r="D7" s="42"/>
      <c r="E7" s="67"/>
    </row>
    <row r="8" spans="1:13" s="51" customFormat="1" ht="18" x14ac:dyDescent="0.35">
      <c r="A8" s="41">
        <v>2019</v>
      </c>
      <c r="B8" s="60">
        <v>1.8752308294757656</v>
      </c>
      <c r="C8" s="130"/>
      <c r="D8" s="42"/>
      <c r="E8" s="67"/>
    </row>
    <row r="9" spans="1:13" s="51" customFormat="1" ht="18" customHeight="1" x14ac:dyDescent="0.35">
      <c r="A9" s="41">
        <v>2020</v>
      </c>
      <c r="B9" s="60">
        <v>1.8242398454505373</v>
      </c>
      <c r="C9" s="150"/>
      <c r="D9" s="42"/>
      <c r="E9" s="67"/>
    </row>
    <row r="10" spans="1:13" s="56" customFormat="1" ht="18" customHeight="1" x14ac:dyDescent="0.35">
      <c r="A10" s="41">
        <v>2021</v>
      </c>
      <c r="B10" s="60">
        <v>1.8260027675439234</v>
      </c>
      <c r="C10" s="150"/>
      <c r="D10" s="42"/>
      <c r="E10" s="67"/>
    </row>
    <row r="11" spans="1:13" s="51" customFormat="1" ht="18" customHeight="1" x14ac:dyDescent="0.35">
      <c r="A11" s="41">
        <v>2022</v>
      </c>
      <c r="B11" s="60">
        <v>1.6012</v>
      </c>
      <c r="C11" s="150"/>
      <c r="D11" s="42"/>
      <c r="E11" s="67"/>
    </row>
    <row r="12" spans="1:13" s="51" customFormat="1" ht="18" customHeight="1" x14ac:dyDescent="0.35">
      <c r="A12" s="41">
        <v>2023</v>
      </c>
      <c r="B12" s="60">
        <v>1.2409601411158517</v>
      </c>
      <c r="C12" s="150"/>
      <c r="D12" s="42"/>
      <c r="E12" s="67"/>
    </row>
    <row r="13" spans="1:13" s="51" customFormat="1" ht="18" customHeight="1" thickBot="1" x14ac:dyDescent="0.4">
      <c r="A13" s="46">
        <v>2024</v>
      </c>
      <c r="B13" s="65">
        <v>1.4319500000000001</v>
      </c>
      <c r="C13" s="215"/>
      <c r="D13" s="47"/>
      <c r="E13" s="66"/>
      <c r="G13" s="117"/>
    </row>
    <row r="14" spans="1:13" ht="18" customHeight="1" thickTop="1" x14ac:dyDescent="0.35">
      <c r="A14" s="41">
        <v>2025</v>
      </c>
      <c r="B14" s="60">
        <v>1.3587572855951682</v>
      </c>
      <c r="C14" s="150"/>
      <c r="D14" s="42"/>
      <c r="E14" s="67"/>
      <c r="G14" s="118"/>
    </row>
    <row r="15" spans="1:13" ht="37.799999999999997" customHeight="1" x14ac:dyDescent="0.35">
      <c r="A15" s="41">
        <v>2026</v>
      </c>
      <c r="B15" s="60">
        <v>1.2896939675614936</v>
      </c>
      <c r="C15" s="179"/>
      <c r="D15" s="181"/>
      <c r="E15" s="67"/>
      <c r="G15" s="183"/>
      <c r="H15" s="118"/>
    </row>
    <row r="16" spans="1:13" ht="18" customHeight="1" x14ac:dyDescent="0.35">
      <c r="A16" s="41">
        <v>2027</v>
      </c>
      <c r="B16" s="60">
        <v>1.2367999094367623</v>
      </c>
      <c r="C16" s="179"/>
      <c r="D16" s="42"/>
      <c r="E16" s="67"/>
      <c r="G16" s="118"/>
      <c r="H16" s="118"/>
    </row>
    <row r="17" spans="1:8" ht="20.399999999999999" x14ac:dyDescent="0.35">
      <c r="A17" s="220">
        <v>2028</v>
      </c>
      <c r="B17" s="221">
        <v>1.1835835980061371</v>
      </c>
      <c r="C17" s="222"/>
      <c r="D17" s="229"/>
      <c r="E17" s="230"/>
      <c r="G17" s="118"/>
      <c r="H17" s="118"/>
    </row>
    <row r="18" spans="1:8" s="154" customFormat="1" ht="36" x14ac:dyDescent="0.35">
      <c r="A18" s="188">
        <v>2029</v>
      </c>
      <c r="B18" s="189">
        <v>1.2341922748018095</v>
      </c>
      <c r="C18" s="190" t="s">
        <v>302</v>
      </c>
      <c r="D18" s="192" t="s">
        <v>343</v>
      </c>
      <c r="E18" s="191"/>
      <c r="G18" s="118"/>
      <c r="H18" s="118"/>
    </row>
    <row r="19" spans="1:8" s="156" customFormat="1" ht="72" x14ac:dyDescent="0.35">
      <c r="A19" s="188">
        <v>2030</v>
      </c>
      <c r="B19" s="189">
        <v>1.4334011653726606</v>
      </c>
      <c r="C19" s="190" t="s">
        <v>263</v>
      </c>
      <c r="D19" s="192" t="s">
        <v>344</v>
      </c>
      <c r="E19" s="191"/>
      <c r="H19" s="118"/>
    </row>
    <row r="20" spans="1:8" s="156" customFormat="1" ht="18" customHeight="1" x14ac:dyDescent="0.35">
      <c r="A20" s="41">
        <v>2031</v>
      </c>
      <c r="B20" s="60">
        <v>1.3970981354549992</v>
      </c>
      <c r="C20" s="94"/>
      <c r="D20" s="42"/>
      <c r="E20" s="95"/>
      <c r="H20" s="118"/>
    </row>
    <row r="21" spans="1:8" s="156" customFormat="1" ht="18" customHeight="1" x14ac:dyDescent="0.35">
      <c r="A21" s="41">
        <v>2032</v>
      </c>
      <c r="B21" s="60">
        <v>1.362128755758937</v>
      </c>
      <c r="C21" s="94"/>
      <c r="D21" s="42"/>
      <c r="E21" s="95"/>
      <c r="G21" s="118"/>
    </row>
    <row r="22" spans="1:8" s="156" customFormat="1" ht="18" customHeight="1" x14ac:dyDescent="0.35">
      <c r="A22" s="41">
        <v>2033</v>
      </c>
      <c r="B22" s="60">
        <v>1.3257700356160247</v>
      </c>
      <c r="C22" s="94"/>
      <c r="D22" s="42"/>
      <c r="E22" s="95"/>
      <c r="G22" s="118"/>
    </row>
    <row r="23" spans="1:8" ht="21.75" customHeight="1" x14ac:dyDescent="0.35">
      <c r="A23" s="85"/>
      <c r="G23" s="118"/>
    </row>
    <row r="24" spans="1:8" ht="21.75" customHeight="1" x14ac:dyDescent="0.35">
      <c r="A24" s="263" t="str">
        <f>Headings!H46</f>
        <v>Page 46</v>
      </c>
      <c r="B24" s="265"/>
      <c r="C24" s="265"/>
      <c r="D24" s="265"/>
      <c r="E24" s="265"/>
      <c r="G24" s="118"/>
    </row>
    <row r="26" spans="1:8" ht="21.75" customHeight="1" x14ac:dyDescent="0.35">
      <c r="G26" s="118"/>
    </row>
    <row r="27" spans="1:8" ht="21.75" customHeight="1" x14ac:dyDescent="0.35">
      <c r="B27" s="6"/>
      <c r="C27" s="6"/>
      <c r="G27" s="118"/>
    </row>
    <row r="28" spans="1:8" ht="21.75" customHeight="1" x14ac:dyDescent="0.35">
      <c r="G28" s="118"/>
    </row>
    <row r="29" spans="1:8" ht="21.75" customHeight="1" x14ac:dyDescent="0.35">
      <c r="A29" s="5"/>
      <c r="B29" s="5"/>
      <c r="C29" s="5"/>
    </row>
    <row r="30" spans="1:8" ht="21.75" customHeight="1" x14ac:dyDescent="0.35">
      <c r="A30" s="5"/>
      <c r="B30" s="5"/>
      <c r="C30" s="5"/>
    </row>
    <row r="31" spans="1:8" ht="21.75" customHeight="1" x14ac:dyDescent="0.35">
      <c r="A31" s="5"/>
      <c r="B31" s="5"/>
      <c r="C31" s="5"/>
    </row>
    <row r="32" spans="1:8" ht="21.75" customHeight="1" x14ac:dyDescent="0.35">
      <c r="A32" s="5"/>
      <c r="B32" s="5"/>
      <c r="C32" s="5"/>
    </row>
  </sheetData>
  <mergeCells count="3">
    <mergeCell ref="A1:E1"/>
    <mergeCell ref="A2:E2"/>
    <mergeCell ref="A24:E24"/>
  </mergeCells>
  <pageMargins left="0.75" right="0.75" top="1" bottom="1" header="0.5" footer="0.5"/>
  <pageSetup scale="93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Headings!E47</f>
        <v>July 2024 Flood District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52104009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53571768</v>
      </c>
      <c r="C6" s="44">
        <v>2.8169790159525032E-2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55124711</v>
      </c>
      <c r="C7" s="44">
        <v>2.8988085664822583E-2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55124711</v>
      </c>
      <c r="C8" s="44">
        <v>0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57037253</v>
      </c>
      <c r="C9" s="44">
        <v>3.4694821347907023E-2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58404026</v>
      </c>
      <c r="C10" s="44">
        <v>2.3962812514831233E-2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58829811</v>
      </c>
      <c r="C11" s="44">
        <v>7.2903364572847185E-3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58486420</v>
      </c>
      <c r="C12" s="44">
        <v>-5.837023681752096E-3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58596032</v>
      </c>
      <c r="C13" s="44">
        <v>1.8741444595171686E-3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58880026</v>
      </c>
      <c r="C14" s="44">
        <v>4.8466421753610156E-3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58495615</v>
      </c>
      <c r="C15" s="53">
        <v>-6.5287165464227304E-3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59208910.999999993</v>
      </c>
      <c r="C16" s="44">
        <v>1.219400804658588E-2</v>
      </c>
      <c r="D16" s="44">
        <v>-7.1401065061693636E-4</v>
      </c>
      <c r="E16" s="45">
        <v>-42306.000000014901</v>
      </c>
    </row>
    <row r="17" spans="1:5" s="126" customFormat="1" ht="18" customHeight="1" x14ac:dyDescent="0.35">
      <c r="A17" s="41">
        <v>2026</v>
      </c>
      <c r="B17" s="42">
        <v>59922700</v>
      </c>
      <c r="C17" s="44">
        <v>1.2055431994012045E-2</v>
      </c>
      <c r="D17" s="44">
        <v>-1.654493187048911E-3</v>
      </c>
      <c r="E17" s="45">
        <v>-99306.000000007451</v>
      </c>
    </row>
    <row r="18" spans="1:5" s="141" customFormat="1" ht="18" customHeight="1" x14ac:dyDescent="0.35">
      <c r="A18" s="41">
        <v>2027</v>
      </c>
      <c r="B18" s="42">
        <v>60623643.999999993</v>
      </c>
      <c r="C18" s="44">
        <v>1.1697470240826791E-2</v>
      </c>
      <c r="D18" s="44">
        <v>-2.8198008279421982E-3</v>
      </c>
      <c r="E18" s="45">
        <v>-171430.00000000745</v>
      </c>
    </row>
    <row r="19" spans="1:5" s="143" customFormat="1" ht="18" customHeight="1" x14ac:dyDescent="0.35">
      <c r="A19" s="41">
        <v>2028</v>
      </c>
      <c r="B19" s="42">
        <v>61311113.999999993</v>
      </c>
      <c r="C19" s="44">
        <v>1.1339964981319728E-2</v>
      </c>
      <c r="D19" s="44">
        <v>-4.2222256906615518E-3</v>
      </c>
      <c r="E19" s="45">
        <v>-259967</v>
      </c>
    </row>
    <row r="20" spans="1:5" s="154" customFormat="1" ht="18" customHeight="1" x14ac:dyDescent="0.35">
      <c r="A20" s="41">
        <v>2029</v>
      </c>
      <c r="B20" s="42">
        <v>61991858.999999993</v>
      </c>
      <c r="C20" s="44">
        <v>1.1103125609494002E-2</v>
      </c>
      <c r="D20" s="44">
        <v>-5.5987331204084834E-3</v>
      </c>
      <c r="E20" s="45">
        <v>-349030.00000000745</v>
      </c>
    </row>
    <row r="21" spans="1:5" s="156" customFormat="1" ht="18" customHeight="1" x14ac:dyDescent="0.35">
      <c r="A21" s="41">
        <v>2030</v>
      </c>
      <c r="B21" s="42">
        <v>62667333.999999993</v>
      </c>
      <c r="C21" s="44">
        <v>1.0896188804404128E-2</v>
      </c>
      <c r="D21" s="44">
        <v>-7.2849879406212681E-3</v>
      </c>
      <c r="E21" s="45">
        <v>-459881.00000000745</v>
      </c>
    </row>
    <row r="22" spans="1:5" s="156" customFormat="1" ht="18" customHeight="1" x14ac:dyDescent="0.35">
      <c r="A22" s="41">
        <v>2031</v>
      </c>
      <c r="B22" s="42">
        <v>63338374</v>
      </c>
      <c r="C22" s="44">
        <v>1.0707971077882572E-2</v>
      </c>
      <c r="D22" s="44">
        <v>-8.9231130226871125E-3</v>
      </c>
      <c r="E22" s="45">
        <v>-570264</v>
      </c>
    </row>
    <row r="23" spans="1:5" s="156" customFormat="1" ht="18" customHeight="1" x14ac:dyDescent="0.35">
      <c r="A23" s="41">
        <v>2032</v>
      </c>
      <c r="B23" s="42">
        <v>64009234.000000007</v>
      </c>
      <c r="C23" s="44">
        <v>1.059168332928806E-2</v>
      </c>
      <c r="D23" s="44">
        <v>-1.0542937246401096E-2</v>
      </c>
      <c r="E23" s="45">
        <v>-682035.99999999255</v>
      </c>
    </row>
    <row r="24" spans="1:5" s="156" customFormat="1" ht="18" customHeight="1" x14ac:dyDescent="0.35">
      <c r="A24" s="41">
        <v>2033</v>
      </c>
      <c r="B24" s="42">
        <v>64679702.000000007</v>
      </c>
      <c r="C24" s="44">
        <v>1.0474551218657036E-2</v>
      </c>
      <c r="D24" s="44">
        <v>-1.2181501519747617E-2</v>
      </c>
      <c r="E24" s="45">
        <v>-797611.99999999255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112</v>
      </c>
      <c r="B26" s="3"/>
      <c r="C26" s="3"/>
    </row>
    <row r="27" spans="1:5" ht="21.75" customHeight="1" x14ac:dyDescent="0.35">
      <c r="A27" s="29" t="s">
        <v>244</v>
      </c>
      <c r="B27" s="3"/>
      <c r="C27" s="3"/>
    </row>
    <row r="28" spans="1:5" ht="21.75" customHeight="1" x14ac:dyDescent="0.35">
      <c r="A28" s="29" t="s">
        <v>226</v>
      </c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3" t="str">
        <f>Headings!F47</f>
        <v>Page 47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14" customWidth="1"/>
    <col min="2" max="2" width="20.7265625" style="114" customWidth="1"/>
    <col min="3" max="3" width="10.7265625" style="114" customWidth="1"/>
    <col min="4" max="5" width="17.7265625" style="115" customWidth="1"/>
    <col min="6" max="16384" width="10.7265625" style="115"/>
  </cols>
  <sheetData>
    <row r="1" spans="1:5" ht="23.4" x14ac:dyDescent="0.35">
      <c r="A1" s="264" t="str">
        <f>Headings!E48</f>
        <v>July 2024 Marine Levy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1183252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1183252</v>
      </c>
      <c r="C6" s="44">
        <v>0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1183252</v>
      </c>
      <c r="C7" s="44">
        <v>0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5769754</v>
      </c>
      <c r="C8" s="44">
        <v>3.8761836024785925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5927796</v>
      </c>
      <c r="C9" s="44">
        <v>2.7391462443632886E-2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6117419</v>
      </c>
      <c r="C10" s="44">
        <v>3.1988786388735369E-2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6290100</v>
      </c>
      <c r="C11" s="44">
        <v>2.8227754221183732E-2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6461231</v>
      </c>
      <c r="C12" s="44">
        <v>2.7206403713772476E-2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6525843</v>
      </c>
      <c r="C13" s="44">
        <v>9.9999520215265925E-3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6820483</v>
      </c>
      <c r="C14" s="44">
        <v>4.5149722419004057E-2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7000384</v>
      </c>
      <c r="C15" s="53">
        <v>2.6376577729172457E-2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7155760.8399999989</v>
      </c>
      <c r="C16" s="44">
        <v>2.219547384829168E-2</v>
      </c>
      <c r="D16" s="44">
        <v>-7.0704155180012496E-4</v>
      </c>
      <c r="E16" s="45">
        <v>-5063.0000000009313</v>
      </c>
    </row>
    <row r="17" spans="1:5" s="126" customFormat="1" ht="18" customHeight="1" x14ac:dyDescent="0.35">
      <c r="A17" s="41">
        <v>2026</v>
      </c>
      <c r="B17" s="42">
        <v>7313584.4483999992</v>
      </c>
      <c r="C17" s="44">
        <v>2.2055461596449888E-2</v>
      </c>
      <c r="D17" s="44">
        <v>-1.6383166986991826E-3</v>
      </c>
      <c r="E17" s="45">
        <v>-12001.63000000082</v>
      </c>
    </row>
    <row r="18" spans="1:5" s="141" customFormat="1" ht="18" customHeight="1" x14ac:dyDescent="0.35">
      <c r="A18" s="41">
        <v>2027</v>
      </c>
      <c r="B18" s="42">
        <v>7472270.2928839987</v>
      </c>
      <c r="C18" s="44">
        <v>2.1697410565719943E-2</v>
      </c>
      <c r="D18" s="44">
        <v>-2.7923534970295538E-3</v>
      </c>
      <c r="E18" s="45">
        <v>-20923.64630000107</v>
      </c>
    </row>
    <row r="19" spans="1:5" s="143" customFormat="1" ht="18" customHeight="1" x14ac:dyDescent="0.35">
      <c r="A19" s="41">
        <v>2028</v>
      </c>
      <c r="B19" s="42">
        <v>7631727.9958128389</v>
      </c>
      <c r="C19" s="44">
        <v>2.1339927047432372E-2</v>
      </c>
      <c r="D19" s="44">
        <v>-4.1810856914549221E-3</v>
      </c>
      <c r="E19" s="45">
        <v>-32042.882763002068</v>
      </c>
    </row>
    <row r="20" spans="1:5" s="154" customFormat="1" ht="18" customHeight="1" x14ac:dyDescent="0.35">
      <c r="A20" s="41">
        <v>2029</v>
      </c>
      <c r="B20" s="42">
        <v>7792781.2757709669</v>
      </c>
      <c r="C20" s="44">
        <v>2.1103121081685661E-2</v>
      </c>
      <c r="D20" s="44">
        <v>-5.5441622452190309E-3</v>
      </c>
      <c r="E20" s="45">
        <v>-43445.311590631492</v>
      </c>
    </row>
    <row r="21" spans="1:5" s="156" customFormat="1" ht="18" customHeight="1" x14ac:dyDescent="0.35">
      <c r="A21" s="41">
        <v>2030</v>
      </c>
      <c r="B21" s="42">
        <v>7955621.0885286769</v>
      </c>
      <c r="C21" s="44">
        <v>2.0896238068942807E-2</v>
      </c>
      <c r="D21" s="44">
        <v>-7.2139852429353724E-3</v>
      </c>
      <c r="E21" s="45">
        <v>-57808.764706536196</v>
      </c>
    </row>
    <row r="22" spans="1:5" s="156" customFormat="1" ht="18" customHeight="1" x14ac:dyDescent="0.35">
      <c r="A22" s="41">
        <v>2031</v>
      </c>
      <c r="B22" s="42">
        <v>8120366.2994139642</v>
      </c>
      <c r="C22" s="44">
        <v>2.070802631900559E-2</v>
      </c>
      <c r="D22" s="44">
        <v>-8.8361992599260697E-3</v>
      </c>
      <c r="E22" s="45">
        <v>-72392.852353600785</v>
      </c>
    </row>
    <row r="23" spans="1:5" s="156" customFormat="1" ht="18" customHeight="1" x14ac:dyDescent="0.35">
      <c r="A23" s="41">
        <v>2032</v>
      </c>
      <c r="B23" s="42">
        <v>8287577.962408104</v>
      </c>
      <c r="C23" s="44">
        <v>2.0591640429595826E-2</v>
      </c>
      <c r="D23" s="44">
        <v>-1.0440312419381481E-2</v>
      </c>
      <c r="E23" s="45">
        <v>-87437.780877136625</v>
      </c>
    </row>
    <row r="24" spans="1:5" s="156" customFormat="1" ht="18" customHeight="1" x14ac:dyDescent="0.35">
      <c r="A24" s="41">
        <v>2033</v>
      </c>
      <c r="B24" s="42">
        <v>8457262.7420321852</v>
      </c>
      <c r="C24" s="44">
        <v>2.047459226251136E-2</v>
      </c>
      <c r="D24" s="44">
        <v>-1.2062942832911649E-2</v>
      </c>
      <c r="E24" s="45">
        <v>-103265.15868590772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15"/>
      <c r="C28" s="115"/>
    </row>
    <row r="29" spans="1:5" ht="21.75" customHeight="1" x14ac:dyDescent="0.35">
      <c r="A29" s="3"/>
      <c r="B29" s="115"/>
      <c r="C29" s="115"/>
    </row>
    <row r="30" spans="1:5" ht="21.75" customHeight="1" x14ac:dyDescent="0.35">
      <c r="A30" s="263" t="str">
        <f>Headings!F48</f>
        <v>Page 48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4" t="str">
        <f>Headings!E49</f>
        <v>July 2024 Transit Property Tax Forecast</v>
      </c>
      <c r="B1" s="265"/>
      <c r="C1" s="265"/>
      <c r="D1" s="265"/>
      <c r="E1" s="265"/>
    </row>
    <row r="2" spans="1:7" ht="21.75" customHeight="1" x14ac:dyDescent="0.35">
      <c r="A2" s="264" t="s">
        <v>84</v>
      </c>
      <c r="B2" s="265"/>
      <c r="C2" s="265"/>
      <c r="D2" s="265"/>
      <c r="E2" s="265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7" s="51" customFormat="1" ht="18" customHeight="1" x14ac:dyDescent="0.35">
      <c r="A5" s="36">
        <v>2014</v>
      </c>
      <c r="B5" s="37">
        <v>25426081.857224997</v>
      </c>
      <c r="C5" s="80" t="s">
        <v>78</v>
      </c>
      <c r="D5" s="49">
        <v>0</v>
      </c>
      <c r="E5" s="40">
        <v>0</v>
      </c>
      <c r="F5" s="56"/>
      <c r="G5" s="69"/>
    </row>
    <row r="6" spans="1:7" s="51" customFormat="1" ht="18" customHeight="1" x14ac:dyDescent="0.35">
      <c r="A6" s="41">
        <v>2015</v>
      </c>
      <c r="B6" s="42">
        <v>26253065</v>
      </c>
      <c r="C6" s="44">
        <v>3.2524993328455265E-2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26951390</v>
      </c>
      <c r="C7" s="44">
        <v>2.6599751305228514E-2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23315897</v>
      </c>
      <c r="C8" s="44">
        <v>-0.13489074218435482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23641990</v>
      </c>
      <c r="C9" s="44">
        <v>1.3985865523423735E-2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29355710</v>
      </c>
      <c r="C10" s="44">
        <v>0.2416767793235679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30184815</v>
      </c>
      <c r="C11" s="44">
        <v>2.8243397962440797E-2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30985949</v>
      </c>
      <c r="C12" s="44">
        <v>2.6540961075958158E-2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31794564</v>
      </c>
      <c r="C13" s="44">
        <v>2.6096183144172835E-2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32620449</v>
      </c>
      <c r="C14" s="44">
        <v>2.5975666783793594E-2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33395703</v>
      </c>
      <c r="C15" s="53">
        <v>2.3765889917701566E-2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42">
        <v>34150903.924813226</v>
      </c>
      <c r="C16" s="44">
        <v>2.2613715447560079E-2</v>
      </c>
      <c r="D16" s="44">
        <v>-5.996615310970288E-4</v>
      </c>
      <c r="E16" s="45">
        <v>-20491.271162942052</v>
      </c>
    </row>
    <row r="17" spans="1:5" s="126" customFormat="1" ht="18" customHeight="1" x14ac:dyDescent="0.35">
      <c r="A17" s="41">
        <v>2026</v>
      </c>
      <c r="B17" s="42">
        <v>34928996.543182515</v>
      </c>
      <c r="C17" s="44">
        <v>2.2783953832740123E-2</v>
      </c>
      <c r="D17" s="44">
        <v>-1.4687590782680449E-3</v>
      </c>
      <c r="E17" s="45">
        <v>-51377.742293007672</v>
      </c>
    </row>
    <row r="18" spans="1:5" s="141" customFormat="1" ht="18" customHeight="1" x14ac:dyDescent="0.35">
      <c r="A18" s="41">
        <v>2027</v>
      </c>
      <c r="B18" s="42">
        <v>35722062.950577624</v>
      </c>
      <c r="C18" s="44">
        <v>2.2705101373715175E-2</v>
      </c>
      <c r="D18" s="44">
        <v>-2.6115598240048499E-3</v>
      </c>
      <c r="E18" s="45">
        <v>-93534.575572021306</v>
      </c>
    </row>
    <row r="19" spans="1:5" s="143" customFormat="1" ht="18" customHeight="1" x14ac:dyDescent="0.35">
      <c r="A19" s="41">
        <v>2028</v>
      </c>
      <c r="B19" s="42">
        <v>36529342.367109239</v>
      </c>
      <c r="C19" s="44">
        <v>2.2598902466761439E-2</v>
      </c>
      <c r="D19" s="44">
        <v>-4.0580716895635138E-3</v>
      </c>
      <c r="E19" s="45">
        <v>-148842.70446351916</v>
      </c>
    </row>
    <row r="20" spans="1:5" s="154" customFormat="1" ht="18" customHeight="1" x14ac:dyDescent="0.35">
      <c r="A20" s="41">
        <v>2029</v>
      </c>
      <c r="B20" s="42">
        <v>37346801.951284423</v>
      </c>
      <c r="C20" s="44">
        <v>2.2378163175234667E-2</v>
      </c>
      <c r="D20" s="44">
        <v>-5.4932196088889329E-3</v>
      </c>
      <c r="E20" s="45">
        <v>-206287.36661544442</v>
      </c>
    </row>
    <row r="21" spans="1:5" s="156" customFormat="1" ht="18" customHeight="1" x14ac:dyDescent="0.35">
      <c r="A21" s="41">
        <v>2030</v>
      </c>
      <c r="B21" s="42">
        <v>38176445.087546639</v>
      </c>
      <c r="C21" s="44">
        <v>2.2214569733290945E-2</v>
      </c>
      <c r="D21" s="44">
        <v>-7.2355944878781386E-3</v>
      </c>
      <c r="E21" s="45">
        <v>-278242.52572768182</v>
      </c>
    </row>
    <row r="22" spans="1:5" s="156" customFormat="1" ht="18" customHeight="1" x14ac:dyDescent="0.35">
      <c r="A22" s="41">
        <v>2031</v>
      </c>
      <c r="B22" s="42">
        <v>39023063.040339038</v>
      </c>
      <c r="C22" s="44">
        <v>2.2176448091248968E-2</v>
      </c>
      <c r="D22" s="44">
        <v>-8.9701303187263992E-3</v>
      </c>
      <c r="E22" s="45">
        <v>-353210.30335876346</v>
      </c>
    </row>
    <row r="23" spans="1:5" s="156" customFormat="1" ht="18" customHeight="1" x14ac:dyDescent="0.35">
      <c r="A23" s="41">
        <v>2032</v>
      </c>
      <c r="B23" s="42">
        <v>39890423.041646197</v>
      </c>
      <c r="C23" s="44">
        <v>2.2226855959783354E-2</v>
      </c>
      <c r="D23" s="44">
        <v>-1.0706858515203033E-2</v>
      </c>
      <c r="E23" s="45">
        <v>-431723.5182460472</v>
      </c>
    </row>
    <row r="24" spans="1:5" s="156" customFormat="1" ht="18" customHeight="1" x14ac:dyDescent="0.35">
      <c r="A24" s="41">
        <v>2033</v>
      </c>
      <c r="B24" s="42">
        <v>40773678.461546779</v>
      </c>
      <c r="C24" s="44">
        <v>2.2142041937696311E-2</v>
      </c>
      <c r="D24" s="44">
        <v>-1.2449599819421509E-2</v>
      </c>
      <c r="E24" s="45">
        <v>-514015.26435431093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3" t="str">
        <f>Headings!F49</f>
        <v>Page 49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Headings!E5</f>
        <v>July 2024 Unincorporated New Construction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299208000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251120765</v>
      </c>
      <c r="C6" s="43">
        <v>-0.16071507112109307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311033282</v>
      </c>
      <c r="C7" s="43">
        <v>0.23858049731570397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333644251</v>
      </c>
      <c r="C8" s="43">
        <v>7.2696300712925099E-2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368351577</v>
      </c>
      <c r="C9" s="43">
        <v>0.10402494841728882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451503571</v>
      </c>
      <c r="C10" s="43">
        <v>0.22574083889425012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457269700.00000012</v>
      </c>
      <c r="C11" s="43">
        <v>1.2770948826006379E-2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381854790.00000006</v>
      </c>
      <c r="C12" s="43">
        <v>-0.16492435427057606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460606353.99999988</v>
      </c>
      <c r="C13" s="43">
        <v>0.20623432273823195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556167110</v>
      </c>
      <c r="C14" s="43">
        <v>0.20746729863826441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476205536</v>
      </c>
      <c r="C15" s="48">
        <v>-0.1437725686439818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510268587.94110906</v>
      </c>
      <c r="C16" s="43">
        <v>7.1530146892515356E-2</v>
      </c>
      <c r="D16" s="44">
        <v>1.5373221073922139E-7</v>
      </c>
      <c r="E16" s="45">
        <v>78.44470602273941</v>
      </c>
    </row>
    <row r="17" spans="1:5" s="126" customFormat="1" ht="18" customHeight="1" x14ac:dyDescent="0.35">
      <c r="A17" s="41">
        <v>2026</v>
      </c>
      <c r="B17" s="42">
        <v>495473869.75125998</v>
      </c>
      <c r="C17" s="43">
        <v>-2.8993981874417374E-2</v>
      </c>
      <c r="D17" s="44">
        <v>5.4731008987629615E-4</v>
      </c>
      <c r="E17" s="45">
        <v>271029.51099890471</v>
      </c>
    </row>
    <row r="18" spans="1:5" s="141" customFormat="1" ht="18" customHeight="1" x14ac:dyDescent="0.35">
      <c r="A18" s="41">
        <v>2027</v>
      </c>
      <c r="B18" s="42">
        <v>511192429.86033297</v>
      </c>
      <c r="C18" s="43">
        <v>3.1724296817033037E-2</v>
      </c>
      <c r="D18" s="44">
        <v>-1.5631599633283422E-3</v>
      </c>
      <c r="E18" s="45">
        <v>-800326.5783790946</v>
      </c>
    </row>
    <row r="19" spans="1:5" s="143" customFormat="1" ht="18" customHeight="1" x14ac:dyDescent="0.35">
      <c r="A19" s="41">
        <v>2028</v>
      </c>
      <c r="B19" s="42">
        <v>527062936.41735506</v>
      </c>
      <c r="C19" s="43">
        <v>3.1046051604007863E-2</v>
      </c>
      <c r="D19" s="44">
        <v>-1.5227423593737743E-3</v>
      </c>
      <c r="E19" s="45">
        <v>-803805.04733288288</v>
      </c>
    </row>
    <row r="20" spans="1:5" s="153" customFormat="1" ht="18" customHeight="1" x14ac:dyDescent="0.35">
      <c r="A20" s="41">
        <v>2029</v>
      </c>
      <c r="B20" s="42">
        <v>496945274.35493571</v>
      </c>
      <c r="C20" s="43">
        <v>-5.7142439700162639E-2</v>
      </c>
      <c r="D20" s="44">
        <v>9.1146278051519314E-3</v>
      </c>
      <c r="E20" s="45">
        <v>4488559.6645507813</v>
      </c>
    </row>
    <row r="21" spans="1:5" s="156" customFormat="1" ht="18" customHeight="1" x14ac:dyDescent="0.35">
      <c r="A21" s="41">
        <v>2030</v>
      </c>
      <c r="B21" s="42">
        <v>432539806.77877039</v>
      </c>
      <c r="C21" s="43">
        <v>-0.12960273675963097</v>
      </c>
      <c r="D21" s="44">
        <v>-9.4364176964178981E-5</v>
      </c>
      <c r="E21" s="45">
        <v>-40820.11482745409</v>
      </c>
    </row>
    <row r="22" spans="1:5" s="156" customFormat="1" ht="18" customHeight="1" x14ac:dyDescent="0.35">
      <c r="A22" s="41">
        <v>2031</v>
      </c>
      <c r="B22" s="42">
        <v>443885889.4818719</v>
      </c>
      <c r="C22" s="43">
        <v>2.6231302935095346E-2</v>
      </c>
      <c r="D22" s="44">
        <v>1.2402206927892401E-2</v>
      </c>
      <c r="E22" s="45">
        <v>5437724.8647363186</v>
      </c>
    </row>
    <row r="23" spans="1:5" s="156" customFormat="1" ht="18" customHeight="1" x14ac:dyDescent="0.35">
      <c r="A23" s="41">
        <v>2032</v>
      </c>
      <c r="B23" s="42">
        <v>456059424.62752229</v>
      </c>
      <c r="C23" s="43">
        <v>2.7424920309721879E-2</v>
      </c>
      <c r="D23" s="44">
        <v>2.6211242350763886E-2</v>
      </c>
      <c r="E23" s="45">
        <v>11648560.8536883</v>
      </c>
    </row>
    <row r="24" spans="1:5" s="156" customFormat="1" ht="18" customHeight="1" x14ac:dyDescent="0.35">
      <c r="A24" s="41">
        <v>2033</v>
      </c>
      <c r="B24" s="42">
        <v>468336688.52591455</v>
      </c>
      <c r="C24" s="43">
        <v>2.6920316159280144E-2</v>
      </c>
      <c r="D24" s="44">
        <v>3.2887907631695912E-2</v>
      </c>
      <c r="E24" s="45">
        <v>14912183.2475425</v>
      </c>
    </row>
    <row r="25" spans="1:5" s="96" customFormat="1" ht="21.75" customHeight="1" x14ac:dyDescent="0.35">
      <c r="A25" s="24" t="s">
        <v>4</v>
      </c>
      <c r="B25" s="3"/>
      <c r="C25" s="3"/>
    </row>
    <row r="26" spans="1:5" ht="21.75" customHeight="1" x14ac:dyDescent="0.35">
      <c r="A26" s="109" t="s">
        <v>107</v>
      </c>
      <c r="B26" s="3"/>
      <c r="C26" s="3"/>
    </row>
    <row r="27" spans="1:5" ht="21.75" customHeight="1" x14ac:dyDescent="0.35">
      <c r="A27" s="110" t="s">
        <v>164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3" t="str">
        <f>Headings!F5</f>
        <v>Page 5</v>
      </c>
      <c r="B30" s="266"/>
      <c r="C30" s="266"/>
      <c r="D30" s="266"/>
      <c r="E30" s="265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H39"/>
  <sheetViews>
    <sheetView topLeftCell="A3"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+Headings!E50</f>
        <v>July 2024 UTGO Bond Property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19630000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11620000</v>
      </c>
      <c r="C6" s="54">
        <v>-0.40804890473764643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16820000</v>
      </c>
      <c r="C7" s="54">
        <v>0.44750430292598975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16880000</v>
      </c>
      <c r="C8" s="54">
        <v>3.5671819262781401E-3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17300000</v>
      </c>
      <c r="C9" s="54">
        <v>2.4881516587677677E-2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17910000</v>
      </c>
      <c r="C10" s="54">
        <v>3.5260115606936315E-2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13620000</v>
      </c>
      <c r="C11" s="54">
        <v>-0.23953098827470687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13950000</v>
      </c>
      <c r="C12" s="54">
        <v>2.4229074889867919E-2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15670000</v>
      </c>
      <c r="C13" s="54">
        <v>0.12329749103942644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17020000</v>
      </c>
      <c r="C14" s="54">
        <v>8.6151882578174854E-2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9180000</v>
      </c>
      <c r="C15" s="55">
        <v>-0.46063454759106937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20870000</v>
      </c>
      <c r="C16" s="54">
        <v>1.2734204793028323</v>
      </c>
      <c r="D16" s="44">
        <v>0</v>
      </c>
      <c r="E16" s="45">
        <v>0</v>
      </c>
    </row>
    <row r="17" spans="1:8" s="126" customFormat="1" ht="18" customHeight="1" x14ac:dyDescent="0.35">
      <c r="A17" s="41">
        <v>2026</v>
      </c>
      <c r="B17" s="42">
        <v>40710000</v>
      </c>
      <c r="C17" s="54">
        <v>0.95064686152371825</v>
      </c>
      <c r="D17" s="44">
        <v>0</v>
      </c>
      <c r="E17" s="45">
        <v>0</v>
      </c>
    </row>
    <row r="18" spans="1:8" s="141" customFormat="1" ht="18" customHeight="1" x14ac:dyDescent="0.35">
      <c r="A18" s="41">
        <v>2027</v>
      </c>
      <c r="B18" s="42">
        <v>66840000</v>
      </c>
      <c r="C18" s="54">
        <v>0.64185703758290336</v>
      </c>
      <c r="D18" s="44">
        <v>0</v>
      </c>
      <c r="E18" s="45">
        <v>0</v>
      </c>
    </row>
    <row r="19" spans="1:8" s="143" customFormat="1" ht="18" customHeight="1" x14ac:dyDescent="0.35">
      <c r="A19" s="41">
        <v>2028</v>
      </c>
      <c r="B19" s="42">
        <v>95660000</v>
      </c>
      <c r="C19" s="54">
        <v>0.43117893476959912</v>
      </c>
      <c r="D19" s="44">
        <v>0</v>
      </c>
      <c r="E19" s="45">
        <v>0</v>
      </c>
    </row>
    <row r="20" spans="1:8" s="154" customFormat="1" ht="18" customHeight="1" x14ac:dyDescent="0.35">
      <c r="A20" s="41">
        <v>2029</v>
      </c>
      <c r="B20" s="42">
        <v>119160000</v>
      </c>
      <c r="C20" s="54">
        <v>0.24566171858666119</v>
      </c>
      <c r="D20" s="44">
        <v>0</v>
      </c>
      <c r="E20" s="45">
        <v>0</v>
      </c>
    </row>
    <row r="21" spans="1:8" s="156" customFormat="1" ht="18" customHeight="1" x14ac:dyDescent="0.35">
      <c r="A21" s="41">
        <v>2030</v>
      </c>
      <c r="B21" s="42">
        <v>125120000</v>
      </c>
      <c r="C21" s="54">
        <v>5.0016784155757055E-2</v>
      </c>
      <c r="D21" s="44">
        <v>0</v>
      </c>
      <c r="E21" s="45">
        <v>0</v>
      </c>
    </row>
    <row r="22" spans="1:8" s="156" customFormat="1" ht="18" customHeight="1" x14ac:dyDescent="0.35">
      <c r="A22" s="41">
        <v>2031</v>
      </c>
      <c r="B22" s="42">
        <v>125100000</v>
      </c>
      <c r="C22" s="54">
        <v>-1.5984654731460157E-4</v>
      </c>
      <c r="D22" s="44">
        <v>0</v>
      </c>
      <c r="E22" s="45">
        <v>0</v>
      </c>
    </row>
    <row r="23" spans="1:8" s="156" customFormat="1" ht="18" customHeight="1" x14ac:dyDescent="0.35">
      <c r="A23" s="41">
        <v>2032</v>
      </c>
      <c r="B23" s="42">
        <v>125100000</v>
      </c>
      <c r="C23" s="54">
        <v>0</v>
      </c>
      <c r="D23" s="44">
        <v>0</v>
      </c>
      <c r="E23" s="45">
        <v>0</v>
      </c>
    </row>
    <row r="24" spans="1:8" s="156" customFormat="1" ht="18" customHeight="1" x14ac:dyDescent="0.35">
      <c r="A24" s="41">
        <v>2033</v>
      </c>
      <c r="B24" s="42">
        <v>125110000</v>
      </c>
      <c r="C24" s="54">
        <v>7.9936051158968624E-5</v>
      </c>
      <c r="D24" s="44">
        <v>0</v>
      </c>
      <c r="E24" s="45">
        <v>0</v>
      </c>
    </row>
    <row r="25" spans="1:8" ht="21.75" customHeight="1" x14ac:dyDescent="0.35">
      <c r="A25" s="24" t="s">
        <v>4</v>
      </c>
      <c r="B25" s="3"/>
      <c r="C25" s="3"/>
    </row>
    <row r="26" spans="1:8" ht="21.75" customHeight="1" x14ac:dyDescent="0.35">
      <c r="A26" s="29" t="s">
        <v>121</v>
      </c>
      <c r="B26" s="3"/>
      <c r="C26" s="3"/>
    </row>
    <row r="27" spans="1:8" s="156" customFormat="1" ht="21.75" customHeight="1" x14ac:dyDescent="0.35">
      <c r="A27" s="29" t="s">
        <v>252</v>
      </c>
      <c r="B27" s="3"/>
      <c r="C27" s="3"/>
    </row>
    <row r="28" spans="1:8" ht="21.75" customHeight="1" x14ac:dyDescent="0.35">
      <c r="A28" s="70" t="s">
        <v>251</v>
      </c>
      <c r="B28" s="18"/>
      <c r="C28" s="18"/>
      <c r="H28" s="156"/>
    </row>
    <row r="29" spans="1:8" ht="21.75" customHeight="1" x14ac:dyDescent="0.35">
      <c r="A29" s="3"/>
      <c r="B29" s="18"/>
      <c r="C29" s="18"/>
    </row>
    <row r="30" spans="1:8" ht="21.75" customHeight="1" x14ac:dyDescent="0.35">
      <c r="A30" s="263" t="str">
        <f>+Headings!F50</f>
        <v>Page 50</v>
      </c>
      <c r="B30" s="266"/>
      <c r="C30" s="266"/>
      <c r="D30" s="266"/>
      <c r="E30" s="265"/>
    </row>
    <row r="33" spans="1:8" ht="21.75" customHeight="1" x14ac:dyDescent="0.35">
      <c r="B33" s="6"/>
    </row>
    <row r="34" spans="1:8" ht="21.75" customHeight="1" x14ac:dyDescent="0.35">
      <c r="B34" s="6"/>
      <c r="H34" s="156"/>
    </row>
    <row r="35" spans="1:8" ht="21.75" customHeight="1" x14ac:dyDescent="0.35">
      <c r="A35" s="5"/>
      <c r="B35" s="6"/>
    </row>
    <row r="36" spans="1:8" ht="21.75" customHeight="1" x14ac:dyDescent="0.35">
      <c r="A36" s="5"/>
      <c r="B36" s="5"/>
    </row>
    <row r="37" spans="1:8" ht="21.75" customHeight="1" x14ac:dyDescent="0.35">
      <c r="A37" s="5"/>
      <c r="B37" s="5"/>
    </row>
    <row r="38" spans="1:8" ht="21.75" customHeight="1" x14ac:dyDescent="0.35">
      <c r="A38" s="5"/>
      <c r="B38" s="5"/>
    </row>
    <row r="39" spans="1:8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EB05-2640-414B-BCAD-70222DACE41B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55" customWidth="1"/>
    <col min="2" max="2" width="20.7265625" style="255" customWidth="1"/>
    <col min="3" max="3" width="10.7265625" style="255" customWidth="1"/>
    <col min="4" max="5" width="17.7265625" style="156" customWidth="1"/>
    <col min="6" max="16384" width="10.7265625" style="156"/>
  </cols>
  <sheetData>
    <row r="1" spans="1:5" ht="23.4" x14ac:dyDescent="0.35">
      <c r="A1" s="264" t="str">
        <f>+Headings!E51</f>
        <v>July 2024 Example One Cent Property Tax Forecast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March 2024 Forecast</v>
      </c>
      <c r="E4" s="32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2021</v>
      </c>
      <c r="B12" s="83" t="s">
        <v>78</v>
      </c>
      <c r="C12" s="84" t="s">
        <v>78</v>
      </c>
      <c r="D12" s="73" t="s">
        <v>78</v>
      </c>
      <c r="E12" s="74" t="s">
        <v>78</v>
      </c>
    </row>
    <row r="13" spans="1:5" s="51" customFormat="1" ht="18" customHeight="1" x14ac:dyDescent="0.35">
      <c r="A13" s="41">
        <v>2022</v>
      </c>
      <c r="B13" s="83" t="s">
        <v>78</v>
      </c>
      <c r="C13" s="84" t="s">
        <v>78</v>
      </c>
      <c r="D13" s="73" t="s">
        <v>78</v>
      </c>
      <c r="E13" s="74" t="s">
        <v>78</v>
      </c>
    </row>
    <row r="14" spans="1:5" s="51" customFormat="1" ht="18" customHeight="1" x14ac:dyDescent="0.35">
      <c r="A14" s="41">
        <v>2023</v>
      </c>
      <c r="B14" s="83" t="s">
        <v>78</v>
      </c>
      <c r="C14" s="84" t="s">
        <v>78</v>
      </c>
      <c r="D14" s="73" t="s">
        <v>78</v>
      </c>
      <c r="E14" s="74" t="s">
        <v>78</v>
      </c>
    </row>
    <row r="15" spans="1:5" s="51" customFormat="1" ht="18" customHeight="1" thickBot="1" x14ac:dyDescent="0.4">
      <c r="A15" s="46">
        <v>2024</v>
      </c>
      <c r="B15" s="257" t="s">
        <v>78</v>
      </c>
      <c r="C15" s="214" t="s">
        <v>78</v>
      </c>
      <c r="D15" s="82" t="s">
        <v>78</v>
      </c>
      <c r="E15" s="175" t="s">
        <v>78</v>
      </c>
    </row>
    <row r="16" spans="1:5" ht="18" customHeight="1" thickTop="1" x14ac:dyDescent="0.35">
      <c r="A16" s="41">
        <v>2025</v>
      </c>
      <c r="B16" s="42">
        <v>8778814.0520186089</v>
      </c>
      <c r="C16" s="84" t="s">
        <v>78</v>
      </c>
      <c r="D16" s="73" t="s">
        <v>348</v>
      </c>
      <c r="E16" s="74" t="s">
        <v>348</v>
      </c>
    </row>
    <row r="17" spans="1:5" ht="18" customHeight="1" x14ac:dyDescent="0.35">
      <c r="A17" s="41">
        <v>2026</v>
      </c>
      <c r="B17" s="42">
        <v>9334484.7466769405</v>
      </c>
      <c r="C17" s="54">
        <v>6.3296783752990082E-2</v>
      </c>
      <c r="D17" s="73" t="s">
        <v>348</v>
      </c>
      <c r="E17" s="74" t="s">
        <v>348</v>
      </c>
    </row>
    <row r="18" spans="1:5" ht="18" customHeight="1" x14ac:dyDescent="0.35">
      <c r="A18" s="41">
        <v>2027</v>
      </c>
      <c r="B18" s="42">
        <v>9856391.6926329397</v>
      </c>
      <c r="C18" s="54">
        <v>5.5911703765095133E-2</v>
      </c>
      <c r="D18" s="73" t="s">
        <v>348</v>
      </c>
      <c r="E18" s="74" t="s">
        <v>348</v>
      </c>
    </row>
    <row r="19" spans="1:5" ht="18" customHeight="1" x14ac:dyDescent="0.35">
      <c r="A19" s="41">
        <v>2028</v>
      </c>
      <c r="B19" s="42">
        <v>10321560.231586101</v>
      </c>
      <c r="C19" s="54">
        <v>4.7194607667717436E-2</v>
      </c>
      <c r="D19" s="73" t="s">
        <v>348</v>
      </c>
      <c r="E19" s="74" t="s">
        <v>348</v>
      </c>
    </row>
    <row r="20" spans="1:5" ht="18" customHeight="1" x14ac:dyDescent="0.35">
      <c r="A20" s="41">
        <v>2029</v>
      </c>
      <c r="B20" s="42">
        <v>10765698.481795201</v>
      </c>
      <c r="C20" s="54">
        <v>4.303014662937743E-2</v>
      </c>
      <c r="D20" s="73" t="s">
        <v>348</v>
      </c>
      <c r="E20" s="74" t="s">
        <v>348</v>
      </c>
    </row>
    <row r="21" spans="1:5" ht="18" customHeight="1" x14ac:dyDescent="0.35">
      <c r="A21" s="41">
        <v>2030</v>
      </c>
      <c r="B21" s="42">
        <v>11242302.114521699</v>
      </c>
      <c r="C21" s="54">
        <v>4.4270572274751618E-2</v>
      </c>
      <c r="D21" s="73" t="s">
        <v>348</v>
      </c>
      <c r="E21" s="74" t="s">
        <v>348</v>
      </c>
    </row>
    <row r="22" spans="1:5" ht="18" customHeight="1" x14ac:dyDescent="0.35">
      <c r="A22" s="41">
        <v>2031</v>
      </c>
      <c r="B22" s="42">
        <v>11677428.245502003</v>
      </c>
      <c r="C22" s="54">
        <v>3.8704362020146155E-2</v>
      </c>
      <c r="D22" s="73" t="s">
        <v>348</v>
      </c>
      <c r="E22" s="74" t="s">
        <v>348</v>
      </c>
    </row>
    <row r="23" spans="1:5" ht="18" customHeight="1" x14ac:dyDescent="0.35">
      <c r="A23" s="41">
        <v>2032</v>
      </c>
      <c r="B23" s="42">
        <v>12125885.6155599</v>
      </c>
      <c r="C23" s="54">
        <v>3.8403778694220403E-2</v>
      </c>
      <c r="D23" s="73" t="s">
        <v>348</v>
      </c>
      <c r="E23" s="74" t="s">
        <v>348</v>
      </c>
    </row>
    <row r="24" spans="1:5" ht="18" customHeight="1" x14ac:dyDescent="0.35">
      <c r="A24" s="41">
        <v>2033</v>
      </c>
      <c r="B24" s="42">
        <v>12591599.9855377</v>
      </c>
      <c r="C24" s="54">
        <v>3.8406627337816523E-2</v>
      </c>
      <c r="D24" s="73" t="s">
        <v>348</v>
      </c>
      <c r="E24" s="74" t="s">
        <v>348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350</v>
      </c>
      <c r="B26" s="3"/>
      <c r="C26" s="3"/>
    </row>
    <row r="27" spans="1:5" ht="21.75" customHeight="1" x14ac:dyDescent="0.35">
      <c r="A27" s="29" t="s">
        <v>352</v>
      </c>
      <c r="B27" s="3"/>
      <c r="C27" s="3"/>
    </row>
    <row r="28" spans="1:5" ht="21.75" customHeight="1" x14ac:dyDescent="0.35">
      <c r="A28" s="256" t="s">
        <v>353</v>
      </c>
      <c r="B28" s="156"/>
      <c r="C28" s="156"/>
    </row>
    <row r="29" spans="1:5" ht="21.75" customHeight="1" x14ac:dyDescent="0.35">
      <c r="A29" s="29" t="s">
        <v>351</v>
      </c>
      <c r="B29" s="156"/>
      <c r="C29" s="156"/>
    </row>
    <row r="30" spans="1:5" ht="21.75" customHeight="1" x14ac:dyDescent="0.35">
      <c r="A30" s="263" t="str">
        <f>+Headings!F51</f>
        <v>Page 51</v>
      </c>
      <c r="B30" s="266"/>
      <c r="C30" s="266"/>
      <c r="D30" s="266"/>
      <c r="E30" s="265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147" customWidth="1"/>
    <col min="2" max="2" width="22.7265625" style="147" customWidth="1"/>
    <col min="3" max="3" width="15.26953125" style="147" customWidth="1"/>
    <col min="4" max="4" width="20.6328125" style="148" customWidth="1"/>
    <col min="5" max="16384" width="10.7265625" style="148"/>
  </cols>
  <sheetData>
    <row r="1" spans="1:4" ht="23.4" x14ac:dyDescent="0.35">
      <c r="A1" s="264" t="str">
        <f>Headings!E52</f>
        <v>July 2024 King County Inflation + Population Index Forecast</v>
      </c>
      <c r="B1" s="264"/>
      <c r="C1" s="264"/>
      <c r="D1" s="264"/>
    </row>
    <row r="2" spans="1:4" ht="21.75" customHeight="1" x14ac:dyDescent="0.35">
      <c r="A2" s="264" t="s">
        <v>84</v>
      </c>
      <c r="B2" s="264"/>
      <c r="C2" s="264"/>
      <c r="D2" s="264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</row>
    <row r="5" spans="1:4" s="51" customFormat="1" ht="18" customHeight="1" x14ac:dyDescent="0.35">
      <c r="A5" s="36">
        <v>2014</v>
      </c>
      <c r="B5" s="76" t="s">
        <v>78</v>
      </c>
      <c r="C5" s="72" t="s">
        <v>78</v>
      </c>
      <c r="D5" s="80" t="s">
        <v>78</v>
      </c>
    </row>
    <row r="6" spans="1:4" s="51" customFormat="1" ht="18" customHeight="1" x14ac:dyDescent="0.35">
      <c r="A6" s="41">
        <v>2015</v>
      </c>
      <c r="B6" s="167">
        <v>1.040051614861903</v>
      </c>
      <c r="C6" s="106" t="s">
        <v>78</v>
      </c>
      <c r="D6" s="73">
        <v>0</v>
      </c>
    </row>
    <row r="7" spans="1:4" s="51" customFormat="1" ht="18" customHeight="1" x14ac:dyDescent="0.35">
      <c r="A7" s="41">
        <v>2016</v>
      </c>
      <c r="B7" s="167">
        <v>1.0301738467655244</v>
      </c>
      <c r="C7" s="43">
        <v>-9.8777680963786363E-3</v>
      </c>
      <c r="D7" s="73">
        <v>0</v>
      </c>
    </row>
    <row r="8" spans="1:4" s="51" customFormat="1" ht="18" customHeight="1" x14ac:dyDescent="0.35">
      <c r="A8" s="41">
        <v>2017</v>
      </c>
      <c r="B8" s="167">
        <v>1.0457617424737218</v>
      </c>
      <c r="C8" s="43">
        <v>1.5587895708197408E-2</v>
      </c>
      <c r="D8" s="73">
        <v>0</v>
      </c>
    </row>
    <row r="9" spans="1:4" s="51" customFormat="1" ht="18" customHeight="1" x14ac:dyDescent="0.35">
      <c r="A9" s="41">
        <v>2018</v>
      </c>
      <c r="B9" s="167">
        <v>1.0518024711957685</v>
      </c>
      <c r="C9" s="43">
        <v>6.0407287220467509E-3</v>
      </c>
      <c r="D9" s="73">
        <v>0</v>
      </c>
    </row>
    <row r="10" spans="1:4" s="51" customFormat="1" ht="18" customHeight="1" x14ac:dyDescent="0.35">
      <c r="A10" s="41">
        <v>2019</v>
      </c>
      <c r="B10" s="167">
        <v>1.0529203196240697</v>
      </c>
      <c r="C10" s="43">
        <v>1.1178484283012047E-3</v>
      </c>
      <c r="D10" s="73">
        <v>0</v>
      </c>
    </row>
    <row r="11" spans="1:4" s="51" customFormat="1" ht="18" customHeight="1" x14ac:dyDescent="0.35">
      <c r="A11" s="41">
        <v>2020</v>
      </c>
      <c r="B11" s="167">
        <v>1.0317000000000001</v>
      </c>
      <c r="C11" s="43">
        <v>-2.1220319624069672E-2</v>
      </c>
      <c r="D11" s="73">
        <v>0</v>
      </c>
    </row>
    <row r="12" spans="1:4" s="51" customFormat="1" ht="18" customHeight="1" x14ac:dyDescent="0.35">
      <c r="A12" s="41">
        <v>2021</v>
      </c>
      <c r="B12" s="167">
        <v>1.0248900000000001</v>
      </c>
      <c r="C12" s="43">
        <v>-6.8099999999999827E-3</v>
      </c>
      <c r="D12" s="73">
        <v>0</v>
      </c>
    </row>
    <row r="13" spans="1:4" s="51" customFormat="1" ht="18" customHeight="1" x14ac:dyDescent="0.35">
      <c r="A13" s="41">
        <v>2022</v>
      </c>
      <c r="B13" s="167">
        <v>1.077</v>
      </c>
      <c r="C13" s="43">
        <v>5.2109999999999879E-2</v>
      </c>
      <c r="D13" s="73">
        <v>0</v>
      </c>
    </row>
    <row r="14" spans="1:4" s="51" customFormat="1" ht="18" customHeight="1" x14ac:dyDescent="0.35">
      <c r="A14" s="41">
        <v>2023</v>
      </c>
      <c r="B14" s="167">
        <v>1.1086</v>
      </c>
      <c r="C14" s="43">
        <v>3.1600000000000072E-2</v>
      </c>
      <c r="D14" s="73">
        <v>0</v>
      </c>
    </row>
    <row r="15" spans="1:4" s="51" customFormat="1" ht="18" customHeight="1" x14ac:dyDescent="0.35">
      <c r="A15" s="41">
        <v>2024</v>
      </c>
      <c r="B15" s="167">
        <v>1.0575974707654929</v>
      </c>
      <c r="C15" s="43">
        <v>-5.1002529234507099E-2</v>
      </c>
      <c r="D15" s="73">
        <v>0</v>
      </c>
    </row>
    <row r="16" spans="1:4" ht="18" customHeight="1" thickBot="1" x14ac:dyDescent="0.4">
      <c r="A16" s="46">
        <v>2025</v>
      </c>
      <c r="B16" s="168">
        <v>1.0489056989522105</v>
      </c>
      <c r="C16" s="48">
        <v>-8.6917718132824007E-3</v>
      </c>
      <c r="D16" s="82">
        <v>8.7542231011961125E-3</v>
      </c>
    </row>
    <row r="17" spans="1:4" ht="18" customHeight="1" thickTop="1" x14ac:dyDescent="0.35">
      <c r="A17" s="41">
        <v>2026</v>
      </c>
      <c r="B17" s="167">
        <v>1.0420193310056931</v>
      </c>
      <c r="C17" s="43">
        <v>-6.8863679465174243E-3</v>
      </c>
      <c r="D17" s="73">
        <v>6.0608277449802905E-3</v>
      </c>
    </row>
    <row r="18" spans="1:4" ht="18" customHeight="1" x14ac:dyDescent="0.35">
      <c r="A18" s="41">
        <v>2027</v>
      </c>
      <c r="B18" s="167">
        <v>1.0382633122694003</v>
      </c>
      <c r="C18" s="43">
        <v>-3.7560187362928321E-3</v>
      </c>
      <c r="D18" s="73">
        <v>4.1288579218863308E-3</v>
      </c>
    </row>
    <row r="19" spans="1:4" ht="18" customHeight="1" x14ac:dyDescent="0.35">
      <c r="A19" s="41">
        <v>2028</v>
      </c>
      <c r="B19" s="167">
        <v>1.0351039020546731</v>
      </c>
      <c r="C19" s="43">
        <v>-3.1594102147272096E-3</v>
      </c>
      <c r="D19" s="73">
        <v>1.8159219970226292E-3</v>
      </c>
    </row>
    <row r="20" spans="1:4" s="154" customFormat="1" ht="18" customHeight="1" x14ac:dyDescent="0.35">
      <c r="A20" s="41">
        <v>2029</v>
      </c>
      <c r="B20" s="167">
        <v>1.0373031958150634</v>
      </c>
      <c r="C20" s="43">
        <v>2.1992937603902973E-3</v>
      </c>
      <c r="D20" s="73">
        <v>5.1508833212574601E-3</v>
      </c>
    </row>
    <row r="21" spans="1:4" s="156" customFormat="1" ht="18" customHeight="1" x14ac:dyDescent="0.35">
      <c r="A21" s="41">
        <v>2030</v>
      </c>
      <c r="B21" s="167">
        <v>1.0340861255997578</v>
      </c>
      <c r="C21" s="43">
        <v>-3.2170702153055952E-3</v>
      </c>
      <c r="D21" s="73">
        <v>2.6192054441396273E-3</v>
      </c>
    </row>
    <row r="22" spans="1:4" s="156" customFormat="1" ht="18" customHeight="1" x14ac:dyDescent="0.35">
      <c r="A22" s="41">
        <v>2031</v>
      </c>
      <c r="B22" s="167">
        <v>1.033348624932924</v>
      </c>
      <c r="C22" s="43">
        <v>-7.3750066683375692E-4</v>
      </c>
      <c r="D22" s="73">
        <v>1.3971859177230872E-3</v>
      </c>
    </row>
    <row r="23" spans="1:4" s="156" customFormat="1" ht="18" customHeight="1" x14ac:dyDescent="0.35">
      <c r="A23" s="41">
        <v>2032</v>
      </c>
      <c r="B23" s="167">
        <v>1.0337338704229564</v>
      </c>
      <c r="C23" s="43">
        <v>3.8524549003238207E-4</v>
      </c>
      <c r="D23" s="73">
        <v>7.7670477838398533E-4</v>
      </c>
    </row>
    <row r="24" spans="1:4" s="156" customFormat="1" ht="18" customHeight="1" x14ac:dyDescent="0.35">
      <c r="A24" s="41">
        <v>2033</v>
      </c>
      <c r="B24" s="167">
        <v>1.0340151314145858</v>
      </c>
      <c r="C24" s="43">
        <v>2.8126099162939511E-4</v>
      </c>
      <c r="D24" s="73">
        <v>7.1213456207708248E-4</v>
      </c>
    </row>
    <row r="25" spans="1:4" ht="21.75" customHeight="1" x14ac:dyDescent="0.35">
      <c r="A25" s="24" t="s">
        <v>4</v>
      </c>
      <c r="B25" s="3"/>
      <c r="C25" s="3"/>
      <c r="D25" s="156"/>
    </row>
    <row r="26" spans="1:4" ht="21.75" customHeight="1" x14ac:dyDescent="0.35">
      <c r="A26" s="29" t="s">
        <v>231</v>
      </c>
      <c r="B26" s="3"/>
      <c r="C26" s="3"/>
      <c r="D26" s="156"/>
    </row>
    <row r="27" spans="1:4" ht="21.75" customHeight="1" x14ac:dyDescent="0.35">
      <c r="A27" s="70" t="s">
        <v>233</v>
      </c>
      <c r="B27" s="3"/>
      <c r="C27" s="3"/>
      <c r="D27" s="156"/>
    </row>
    <row r="28" spans="1:4" ht="21.75" customHeight="1" x14ac:dyDescent="0.35">
      <c r="A28" s="70" t="s">
        <v>232</v>
      </c>
      <c r="B28" s="3"/>
      <c r="C28" s="3"/>
      <c r="D28" s="156"/>
    </row>
    <row r="29" spans="1:4" ht="21.75" customHeight="1" x14ac:dyDescent="0.35">
      <c r="A29" s="29" t="s">
        <v>354</v>
      </c>
      <c r="B29" s="156"/>
      <c r="C29" s="156"/>
      <c r="D29" s="156"/>
    </row>
    <row r="30" spans="1:4" ht="21.75" customHeight="1" x14ac:dyDescent="0.35">
      <c r="A30" s="263" t="str">
        <f>Headings!H52</f>
        <v>Page 52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39"/>
  <sheetViews>
    <sheetView zoomScale="75" zoomScaleNormal="75" workbookViewId="0">
      <selection activeCell="A30" sqref="A30:C30"/>
    </sheetView>
  </sheetViews>
  <sheetFormatPr defaultColWidth="10.7265625" defaultRowHeight="21.75" customHeight="1" x14ac:dyDescent="0.35"/>
  <cols>
    <col min="1" max="1" width="29.08984375" style="131" customWidth="1"/>
    <col min="2" max="3" width="22.453125" style="131" customWidth="1"/>
    <col min="4" max="16384" width="10.7265625" style="132"/>
  </cols>
  <sheetData>
    <row r="1" spans="1:4" ht="21.75" customHeight="1" x14ac:dyDescent="0.35">
      <c r="A1" s="279"/>
      <c r="B1" s="279"/>
      <c r="C1" s="279"/>
    </row>
    <row r="2" spans="1:4" ht="22.5" customHeight="1" x14ac:dyDescent="0.35">
      <c r="A2" s="279" t="s">
        <v>180</v>
      </c>
      <c r="B2" s="279"/>
      <c r="C2" s="279"/>
    </row>
    <row r="4" spans="1:4" s="21" customFormat="1" ht="21.75" customHeight="1" x14ac:dyDescent="0.35">
      <c r="A4" s="223" t="s">
        <v>23</v>
      </c>
      <c r="B4" s="223" t="s">
        <v>81</v>
      </c>
      <c r="C4" s="223" t="s">
        <v>301</v>
      </c>
      <c r="D4" s="133"/>
    </row>
    <row r="5" spans="1:4" s="51" customFormat="1" ht="18" customHeight="1" x14ac:dyDescent="0.35">
      <c r="A5" s="224" t="s">
        <v>227</v>
      </c>
      <c r="B5" s="163">
        <v>45657</v>
      </c>
      <c r="C5" s="225">
        <v>21230.639756694032</v>
      </c>
      <c r="D5" s="56"/>
    </row>
    <row r="6" spans="1:4" s="51" customFormat="1" ht="18" customHeight="1" x14ac:dyDescent="0.35">
      <c r="A6" s="224" t="s">
        <v>245</v>
      </c>
      <c r="B6" s="163">
        <v>45657</v>
      </c>
      <c r="C6" s="225">
        <v>17716.956071991492</v>
      </c>
      <c r="D6" s="56"/>
    </row>
    <row r="7" spans="1:4" s="51" customFormat="1" ht="18" customHeight="1" x14ac:dyDescent="0.35">
      <c r="A7" s="224" t="s">
        <v>247</v>
      </c>
      <c r="B7" s="163">
        <v>46022</v>
      </c>
      <c r="C7" s="225">
        <v>24542.517118980686</v>
      </c>
      <c r="D7" s="196"/>
    </row>
    <row r="8" spans="1:4" s="51" customFormat="1" ht="36" x14ac:dyDescent="0.35">
      <c r="A8" s="226" t="s">
        <v>229</v>
      </c>
      <c r="B8" s="163">
        <v>46022</v>
      </c>
      <c r="C8" s="225">
        <v>23434.118942057019</v>
      </c>
      <c r="D8" s="196"/>
    </row>
    <row r="9" spans="1:4" s="51" customFormat="1" ht="18" x14ac:dyDescent="0.35">
      <c r="A9" s="224" t="s">
        <v>246</v>
      </c>
      <c r="B9" s="163">
        <v>46022</v>
      </c>
      <c r="C9" s="225">
        <v>6782.5363488092125</v>
      </c>
      <c r="D9" s="56"/>
    </row>
    <row r="10" spans="1:4" s="51" customFormat="1" ht="18" customHeight="1" x14ac:dyDescent="0.35">
      <c r="A10" s="137"/>
      <c r="B10" s="93"/>
      <c r="C10" s="43"/>
      <c r="D10" s="56"/>
    </row>
    <row r="11" spans="1:4" s="51" customFormat="1" ht="21.75" customHeight="1" x14ac:dyDescent="0.35">
      <c r="A11" s="139" t="s">
        <v>100</v>
      </c>
      <c r="B11" s="93"/>
      <c r="C11" s="43"/>
      <c r="D11" s="56"/>
    </row>
    <row r="12" spans="1:4" s="51" customFormat="1" ht="18" customHeight="1" x14ac:dyDescent="0.35">
      <c r="A12" s="137" t="s">
        <v>60</v>
      </c>
      <c r="B12" s="93"/>
      <c r="C12" s="43"/>
      <c r="D12" s="56"/>
    </row>
    <row r="13" spans="1:4" s="51" customFormat="1" ht="18" customHeight="1" x14ac:dyDescent="0.35">
      <c r="A13" s="140" t="s">
        <v>306</v>
      </c>
      <c r="B13" s="93"/>
      <c r="C13" s="43"/>
      <c r="D13" s="56"/>
    </row>
    <row r="14" spans="1:4" s="51" customFormat="1" ht="18" customHeight="1" x14ac:dyDescent="0.35">
      <c r="A14" s="137"/>
      <c r="B14" s="93"/>
      <c r="C14" s="43"/>
      <c r="D14" s="56"/>
    </row>
    <row r="15" spans="1:4" s="51" customFormat="1" ht="21.75" customHeight="1" x14ac:dyDescent="0.35">
      <c r="A15" s="139" t="s">
        <v>117</v>
      </c>
      <c r="B15" s="93"/>
      <c r="C15" s="43"/>
      <c r="D15" s="56"/>
    </row>
    <row r="16" spans="1:4" s="51" customFormat="1" ht="18" customHeight="1" x14ac:dyDescent="0.35">
      <c r="A16" s="137" t="s">
        <v>28</v>
      </c>
      <c r="B16" s="93"/>
      <c r="C16" s="43"/>
      <c r="D16" s="56"/>
    </row>
    <row r="17" spans="1:4" s="51" customFormat="1" ht="18" customHeight="1" x14ac:dyDescent="0.35">
      <c r="A17" s="137" t="s">
        <v>176</v>
      </c>
      <c r="B17" s="93"/>
      <c r="C17" s="43"/>
      <c r="D17" s="56"/>
    </row>
    <row r="18" spans="1:4" s="51" customFormat="1" ht="18" customHeight="1" x14ac:dyDescent="0.35">
      <c r="A18" s="140" t="s">
        <v>202</v>
      </c>
      <c r="B18" s="93"/>
      <c r="C18" s="43"/>
      <c r="D18" s="56"/>
    </row>
    <row r="19" spans="1:4" s="51" customFormat="1" ht="18" customHeight="1" x14ac:dyDescent="0.35">
      <c r="A19" s="140" t="s">
        <v>203</v>
      </c>
      <c r="B19" s="93"/>
      <c r="C19" s="43"/>
      <c r="D19" s="56"/>
    </row>
    <row r="20" spans="1:4" s="51" customFormat="1" ht="18" customHeight="1" x14ac:dyDescent="0.35">
      <c r="A20" s="140" t="s">
        <v>265</v>
      </c>
      <c r="B20" s="93"/>
      <c r="C20" s="43"/>
      <c r="D20" s="56"/>
    </row>
    <row r="21" spans="1:4" s="51" customFormat="1" ht="18" customHeight="1" x14ac:dyDescent="0.35">
      <c r="A21" s="137"/>
      <c r="B21" s="93"/>
      <c r="C21" s="43"/>
      <c r="D21" s="56"/>
    </row>
    <row r="22" spans="1:4" s="51" customFormat="1" ht="21.75" customHeight="1" x14ac:dyDescent="0.35">
      <c r="A22" s="139" t="s">
        <v>133</v>
      </c>
      <c r="B22" s="93"/>
      <c r="C22" s="43"/>
      <c r="D22" s="56"/>
    </row>
    <row r="23" spans="1:4" s="51" customFormat="1" ht="18" customHeight="1" x14ac:dyDescent="0.35">
      <c r="A23" s="140" t="s">
        <v>307</v>
      </c>
      <c r="B23" s="134"/>
      <c r="C23" s="106"/>
      <c r="D23" s="56"/>
    </row>
    <row r="24" spans="1:4" ht="18" customHeight="1" x14ac:dyDescent="0.35">
      <c r="A24" s="137" t="s">
        <v>135</v>
      </c>
      <c r="B24" s="134"/>
      <c r="C24" s="106"/>
      <c r="D24" s="9"/>
    </row>
    <row r="25" spans="1:4" ht="18" customHeight="1" x14ac:dyDescent="0.35">
      <c r="A25" s="41"/>
      <c r="B25" s="134"/>
      <c r="C25" s="106"/>
      <c r="D25" s="9"/>
    </row>
    <row r="26" spans="1:4" ht="21.75" customHeight="1" x14ac:dyDescent="0.35">
      <c r="A26" s="138" t="s">
        <v>67</v>
      </c>
      <c r="B26" s="135"/>
      <c r="C26" s="135"/>
      <c r="D26" s="9"/>
    </row>
    <row r="27" spans="1:4" ht="18" customHeight="1" x14ac:dyDescent="0.35">
      <c r="A27" s="136" t="s">
        <v>8</v>
      </c>
      <c r="B27" s="135"/>
      <c r="C27" s="135"/>
      <c r="D27" s="9"/>
    </row>
    <row r="28" spans="1:4" ht="18" customHeight="1" x14ac:dyDescent="0.35">
      <c r="A28" s="136" t="s">
        <v>187</v>
      </c>
      <c r="B28" s="135"/>
      <c r="C28" s="135"/>
      <c r="D28" s="9"/>
    </row>
    <row r="29" spans="1:4" ht="30" customHeight="1" x14ac:dyDescent="0.35">
      <c r="A29" s="3"/>
      <c r="B29" s="132"/>
      <c r="C29" s="132"/>
    </row>
    <row r="30" spans="1:4" ht="21.75" customHeight="1" x14ac:dyDescent="0.35">
      <c r="A30" s="263" t="str">
        <f>Headings!H53</f>
        <v>Page 53</v>
      </c>
      <c r="B30" s="263"/>
      <c r="C30" s="263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22"/>
      <c r="B38" s="5"/>
    </row>
    <row r="39" spans="1:2" ht="21.75" customHeight="1" x14ac:dyDescent="0.35">
      <c r="A39" s="5"/>
      <c r="B39" s="5"/>
    </row>
  </sheetData>
  <mergeCells count="3">
    <mergeCell ref="A1:C1"/>
    <mergeCell ref="A2:C2"/>
    <mergeCell ref="A30:C30"/>
  </mergeCells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57"/>
  <sheetViews>
    <sheetView topLeftCell="A40" zoomScale="75" zoomScaleNormal="75" workbookViewId="0">
      <selection activeCell="C52" sqref="C52"/>
    </sheetView>
  </sheetViews>
  <sheetFormatPr defaultColWidth="10.7265625" defaultRowHeight="20.399999999999999" x14ac:dyDescent="0.35"/>
  <cols>
    <col min="1" max="2" width="10.7265625" style="11"/>
    <col min="3" max="3" width="34.7265625" style="11" bestFit="1" customWidth="1"/>
    <col min="4" max="4" width="10.7265625" style="11"/>
    <col min="5" max="5" width="57.26953125" style="11" bestFit="1" customWidth="1"/>
    <col min="6" max="6" width="10.7265625" style="11"/>
    <col min="7" max="7" width="30.6328125" style="11" bestFit="1" customWidth="1"/>
    <col min="8" max="8" width="9.453125" style="11" bestFit="1" customWidth="1"/>
    <col min="9" max="16384" width="10.7265625" style="11"/>
  </cols>
  <sheetData>
    <row r="1" spans="1:8" x14ac:dyDescent="0.35">
      <c r="A1" s="182" t="s">
        <v>342</v>
      </c>
      <c r="B1" s="19" t="s">
        <v>88</v>
      </c>
      <c r="C1" s="19" t="s">
        <v>87</v>
      </c>
      <c r="D1" s="19" t="s">
        <v>89</v>
      </c>
      <c r="E1" s="19" t="s">
        <v>90</v>
      </c>
    </row>
    <row r="2" spans="1:8" x14ac:dyDescent="0.35">
      <c r="A2" s="11" t="str">
        <f>A1</f>
        <v>July</v>
      </c>
      <c r="B2" s="11">
        <v>2024</v>
      </c>
      <c r="C2" s="9" t="s">
        <v>59</v>
      </c>
      <c r="D2" s="11" t="s">
        <v>88</v>
      </c>
      <c r="E2" s="11" t="str">
        <f>CONCATENATE(Headings!A2," ",Headings!B2," ",Headings!C2," ",Headings!D2)</f>
        <v>July 2024 Countywide Assessed Value Forecast</v>
      </c>
      <c r="F2" s="11" t="str">
        <f>H2</f>
        <v>Page 2</v>
      </c>
      <c r="G2" s="11" t="str">
        <f>CONCATENATE(A2," ",B2," ",D2," ",H2)</f>
        <v>July 2024 Forecast Page 2</v>
      </c>
      <c r="H2" s="11" t="s">
        <v>61</v>
      </c>
    </row>
    <row r="3" spans="1:8" x14ac:dyDescent="0.35">
      <c r="A3" s="11" t="str">
        <f t="shared" ref="A3:A53" si="0">A2</f>
        <v>July</v>
      </c>
      <c r="B3" s="11">
        <v>2024</v>
      </c>
      <c r="C3" s="9" t="s">
        <v>74</v>
      </c>
      <c r="D3" s="11" t="s">
        <v>88</v>
      </c>
      <c r="E3" s="11" t="str">
        <f>CONCATENATE(Headings!A3," ",Headings!B3," ",Headings!C3," ",Headings!D3)</f>
        <v>July 2024 Unincorporated Assessed Value Forecast</v>
      </c>
      <c r="F3" s="11" t="str">
        <f t="shared" ref="F3:F49" si="1">H3</f>
        <v>Page 3</v>
      </c>
      <c r="G3" s="11" t="str">
        <f t="shared" ref="G3:G49" si="2">CONCATENATE(A3," ",B3," ",D3," ",H3)</f>
        <v>July 2024 Forecast Page 3</v>
      </c>
      <c r="H3" s="11" t="s">
        <v>62</v>
      </c>
    </row>
    <row r="4" spans="1:8" x14ac:dyDescent="0.35">
      <c r="A4" s="11" t="str">
        <f t="shared" si="0"/>
        <v>July</v>
      </c>
      <c r="B4" s="11">
        <v>2024</v>
      </c>
      <c r="C4" s="9" t="s">
        <v>95</v>
      </c>
      <c r="D4" s="11" t="s">
        <v>88</v>
      </c>
      <c r="E4" s="11" t="str">
        <f>CONCATENATE(Headings!A4," ",Headings!B4," ",Headings!C4," ",Headings!D4)</f>
        <v>July 2024 Countywide New Construction Forecast</v>
      </c>
      <c r="F4" s="11" t="str">
        <f t="shared" si="1"/>
        <v>Page 4</v>
      </c>
      <c r="G4" s="11" t="str">
        <f t="shared" si="2"/>
        <v>July 2024 Forecast Page 4</v>
      </c>
      <c r="H4" s="11" t="s">
        <v>63</v>
      </c>
    </row>
    <row r="5" spans="1:8" x14ac:dyDescent="0.35">
      <c r="A5" s="11" t="str">
        <f t="shared" si="0"/>
        <v>July</v>
      </c>
      <c r="B5" s="11">
        <v>2024</v>
      </c>
      <c r="C5" s="9" t="s">
        <v>73</v>
      </c>
      <c r="D5" s="11" t="s">
        <v>88</v>
      </c>
      <c r="E5" s="11" t="str">
        <f>CONCATENATE(Headings!A5," ",Headings!B5," ",Headings!C5," ",Headings!D5)</f>
        <v>July 2024 Unincorporated New Construction Forecast</v>
      </c>
      <c r="F5" s="11" t="str">
        <f t="shared" si="1"/>
        <v>Page 5</v>
      </c>
      <c r="G5" s="11" t="str">
        <f t="shared" ref="G5:G45" si="3">CONCATENATE(A5," ",B5," ",D5," ",H5)</f>
        <v>July 2024 Forecast Page 5</v>
      </c>
      <c r="H5" s="11" t="s">
        <v>64</v>
      </c>
    </row>
    <row r="6" spans="1:8" x14ac:dyDescent="0.35">
      <c r="A6" s="11" t="str">
        <f t="shared" si="0"/>
        <v>July</v>
      </c>
      <c r="B6" s="11">
        <v>2024</v>
      </c>
      <c r="C6" s="9" t="s">
        <v>22</v>
      </c>
      <c r="D6" s="11" t="s">
        <v>88</v>
      </c>
      <c r="E6" s="11" t="str">
        <f>CONCATENATE(Headings!A6," ",Headings!B6," ",Headings!C6," ",Headings!D6)</f>
        <v>July 2024 King County Sales and Use Taxbase Forecast</v>
      </c>
      <c r="F6" s="11" t="str">
        <f t="shared" si="1"/>
        <v>Page 6</v>
      </c>
      <c r="G6" s="11" t="str">
        <f t="shared" si="3"/>
        <v>July 2024 Forecast Page 6</v>
      </c>
      <c r="H6" s="11" t="s">
        <v>15</v>
      </c>
    </row>
    <row r="7" spans="1:8" x14ac:dyDescent="0.35">
      <c r="A7" s="11" t="str">
        <f t="shared" si="0"/>
        <v>July</v>
      </c>
      <c r="B7" s="11">
        <v>2024</v>
      </c>
      <c r="C7" s="9" t="s">
        <v>86</v>
      </c>
      <c r="D7" s="11" t="s">
        <v>88</v>
      </c>
      <c r="E7" s="11" t="str">
        <f>CONCATENATE(Headings!A7," ",Headings!B7," ",Headings!C7," ",Headings!D7)</f>
        <v>July 2024 Local and Option Sales Tax Forecast</v>
      </c>
      <c r="F7" s="11" t="str">
        <f t="shared" si="1"/>
        <v>Page 7</v>
      </c>
      <c r="G7" s="11" t="str">
        <f t="shared" si="3"/>
        <v>July 2024 Forecast Page 7</v>
      </c>
      <c r="H7" s="11" t="s">
        <v>113</v>
      </c>
    </row>
    <row r="8" spans="1:8" x14ac:dyDescent="0.35">
      <c r="A8" s="11" t="str">
        <f t="shared" si="0"/>
        <v>July</v>
      </c>
      <c r="B8" s="11">
        <v>2024</v>
      </c>
      <c r="C8" s="9" t="s">
        <v>43</v>
      </c>
      <c r="D8" s="11" t="s">
        <v>88</v>
      </c>
      <c r="E8" s="11" t="str">
        <f>CONCATENATE(Headings!A8," ",Headings!B8," ",Headings!C8," ",Headings!D8)</f>
        <v>July 2024 Metro Transit Sales Tax Forecast</v>
      </c>
      <c r="F8" s="11" t="str">
        <f t="shared" si="1"/>
        <v>Page 8</v>
      </c>
      <c r="G8" s="11" t="str">
        <f t="shared" si="3"/>
        <v>July 2024 Forecast Page 8</v>
      </c>
      <c r="H8" s="11" t="s">
        <v>114</v>
      </c>
    </row>
    <row r="9" spans="1:8" x14ac:dyDescent="0.35">
      <c r="A9" s="11" t="str">
        <f t="shared" si="0"/>
        <v>July</v>
      </c>
      <c r="B9" s="11">
        <v>2024</v>
      </c>
      <c r="C9" s="9" t="s">
        <v>31</v>
      </c>
      <c r="D9" s="11" t="s">
        <v>88</v>
      </c>
      <c r="E9" s="11" t="str">
        <f>CONCATENATE(Headings!A9," ",Headings!B9," ",Headings!C9," ",Headings!D9)</f>
        <v>July 2024 Mental Health Sales Tax Forecast</v>
      </c>
      <c r="F9" s="11" t="str">
        <f t="shared" si="1"/>
        <v>Page 9</v>
      </c>
      <c r="G9" s="11" t="str">
        <f t="shared" si="3"/>
        <v>July 2024 Forecast Page 9</v>
      </c>
      <c r="H9" s="11" t="s">
        <v>115</v>
      </c>
    </row>
    <row r="10" spans="1:8" x14ac:dyDescent="0.35">
      <c r="A10" s="11" t="str">
        <f t="shared" si="0"/>
        <v>July</v>
      </c>
      <c r="B10" s="11">
        <v>2024</v>
      </c>
      <c r="C10" s="9" t="s">
        <v>85</v>
      </c>
      <c r="D10" s="11" t="s">
        <v>88</v>
      </c>
      <c r="E10" s="11" t="str">
        <f>CONCATENATE(Headings!A10," ",Headings!B10," ",Headings!C10," ",Headings!D10)</f>
        <v>July 2024 Criminal Justice Sales Tax Forecast</v>
      </c>
      <c r="F10" s="11" t="str">
        <f t="shared" si="1"/>
        <v>Page 10</v>
      </c>
      <c r="G10" s="11" t="str">
        <f t="shared" si="3"/>
        <v>July 2024 Forecast Page 10</v>
      </c>
      <c r="H10" s="11" t="s">
        <v>82</v>
      </c>
    </row>
    <row r="11" spans="1:8" x14ac:dyDescent="0.35">
      <c r="A11" s="11" t="str">
        <f t="shared" si="0"/>
        <v>July</v>
      </c>
      <c r="B11" s="11">
        <v>2024</v>
      </c>
      <c r="C11" s="9" t="s">
        <v>234</v>
      </c>
      <c r="D11" s="11" t="s">
        <v>88</v>
      </c>
      <c r="E11" s="11" t="str">
        <f>CONCATENATE(Headings!A11," ",Headings!B11," ",Headings!C11," ",Headings!D11)</f>
        <v>July 2024 Health Through Housing Sales Tax Forecast</v>
      </c>
      <c r="F11" s="11" t="str">
        <f t="shared" ref="F11:F12" si="4">H11</f>
        <v>Page 11</v>
      </c>
      <c r="G11" s="11" t="str">
        <f t="shared" si="3"/>
        <v>July 2024 Forecast Page 11</v>
      </c>
      <c r="H11" s="11" t="s">
        <v>68</v>
      </c>
    </row>
    <row r="12" spans="1:8" x14ac:dyDescent="0.35">
      <c r="A12" s="11" t="str">
        <f t="shared" si="0"/>
        <v>July</v>
      </c>
      <c r="B12" s="11">
        <v>2024</v>
      </c>
      <c r="C12" s="9" t="s">
        <v>293</v>
      </c>
      <c r="D12" s="11" t="s">
        <v>88</v>
      </c>
      <c r="E12" s="11" t="str">
        <f>CONCATENATE(Headings!A12," ",Headings!B12," ",Headings!C12," ",Headings!D12)</f>
        <v>July 2024 Cultural Access Program Sales Tax Forecast</v>
      </c>
      <c r="F12" s="11" t="str">
        <f t="shared" si="4"/>
        <v>Page 12</v>
      </c>
      <c r="G12" s="11" t="str">
        <f t="shared" si="3"/>
        <v>July 2024 Forecast Page 12</v>
      </c>
      <c r="H12" s="11" t="s">
        <v>69</v>
      </c>
    </row>
    <row r="13" spans="1:8" x14ac:dyDescent="0.35">
      <c r="A13" s="11" t="str">
        <f>A11</f>
        <v>July</v>
      </c>
      <c r="B13" s="11">
        <v>2024</v>
      </c>
      <c r="C13" s="9" t="s">
        <v>98</v>
      </c>
      <c r="D13" s="11" t="s">
        <v>88</v>
      </c>
      <c r="E13" s="11" t="str">
        <f>CONCATENATE(Headings!A13," ",Headings!B13," ",Headings!C13," ",Headings!D13)</f>
        <v>July 2024 Hotel Sales Tax Forecast</v>
      </c>
      <c r="F13" s="11" t="str">
        <f t="shared" si="1"/>
        <v>Page 13</v>
      </c>
      <c r="G13" s="11" t="str">
        <f t="shared" si="3"/>
        <v>July 2024 Forecast Page 13</v>
      </c>
      <c r="H13" s="11" t="s">
        <v>70</v>
      </c>
    </row>
    <row r="14" spans="1:8" x14ac:dyDescent="0.35">
      <c r="A14" s="11" t="str">
        <f t="shared" si="0"/>
        <v>July</v>
      </c>
      <c r="B14" s="11">
        <v>2024</v>
      </c>
      <c r="C14" s="9" t="s">
        <v>205</v>
      </c>
      <c r="D14" s="11" t="s">
        <v>88</v>
      </c>
      <c r="E14" s="11" t="str">
        <f>CONCATENATE(Headings!A14," ",Headings!B14," ",Headings!C14," ",Headings!D14)</f>
        <v>July 2024 Hotel Tax (HB 2015) Forecast</v>
      </c>
      <c r="F14" s="11" t="str">
        <f>H14</f>
        <v>Page 14</v>
      </c>
      <c r="G14" s="11" t="str">
        <f t="shared" si="3"/>
        <v>July 2024 Forecast Page 14</v>
      </c>
      <c r="H14" s="11" t="s">
        <v>71</v>
      </c>
    </row>
    <row r="15" spans="1:8" x14ac:dyDescent="0.35">
      <c r="A15" s="11" t="str">
        <f t="shared" si="0"/>
        <v>July</v>
      </c>
      <c r="B15" s="11">
        <v>2024</v>
      </c>
      <c r="C15" s="9" t="s">
        <v>94</v>
      </c>
      <c r="D15" s="11" t="s">
        <v>88</v>
      </c>
      <c r="E15" s="11" t="str">
        <f>CONCATENATE(Headings!A15," ",Headings!B15," ",Headings!C15," ",Headings!D15)</f>
        <v>July 2024 Rental Car Sales Tax Forecast</v>
      </c>
      <c r="F15" s="11" t="str">
        <f t="shared" si="1"/>
        <v>Page 15</v>
      </c>
      <c r="G15" s="11" t="str">
        <f t="shared" si="3"/>
        <v>July 2024 Forecast Page 15</v>
      </c>
      <c r="H15" s="11" t="s">
        <v>72</v>
      </c>
    </row>
    <row r="16" spans="1:8" x14ac:dyDescent="0.35">
      <c r="A16" s="11" t="str">
        <f t="shared" si="0"/>
        <v>July</v>
      </c>
      <c r="B16" s="11">
        <v>2024</v>
      </c>
      <c r="C16" s="9" t="s">
        <v>308</v>
      </c>
      <c r="D16" s="11" t="s">
        <v>88</v>
      </c>
      <c r="E16" s="11" t="str">
        <f>CONCATENATE(Headings!A16," ",Headings!B16," ",Headings!C16," ",Headings!D16)</f>
        <v>July 2024 State Shared Cannabis Excise Tax Forecast</v>
      </c>
      <c r="F16" s="11" t="str">
        <f t="shared" ref="F16" si="5">H16</f>
        <v>Page 16</v>
      </c>
      <c r="G16" s="11" t="str">
        <f t="shared" si="3"/>
        <v>July 2024 Forecast Page 16</v>
      </c>
      <c r="H16" s="11" t="s">
        <v>49</v>
      </c>
    </row>
    <row r="17" spans="1:8" x14ac:dyDescent="0.35">
      <c r="A17" s="11" t="str">
        <f>A15</f>
        <v>July</v>
      </c>
      <c r="B17" s="11">
        <v>2024</v>
      </c>
      <c r="C17" s="9" t="s">
        <v>104</v>
      </c>
      <c r="D17" s="11" t="s">
        <v>88</v>
      </c>
      <c r="E17" s="11" t="str">
        <f>CONCATENATE(Headings!A17," ",Headings!B17," ",Headings!C17," ",Headings!D17)</f>
        <v>July 2024 Real Estate Excise Tax (REET 1) Forecast</v>
      </c>
      <c r="F17" s="11" t="str">
        <f t="shared" si="1"/>
        <v>Page 17</v>
      </c>
      <c r="G17" s="11" t="str">
        <f t="shared" si="3"/>
        <v>July 2024 Forecast Page 17</v>
      </c>
      <c r="H17" s="11" t="s">
        <v>50</v>
      </c>
    </row>
    <row r="18" spans="1:8" x14ac:dyDescent="0.35">
      <c r="A18" s="11" t="str">
        <f t="shared" si="0"/>
        <v>July</v>
      </c>
      <c r="B18" s="11">
        <v>2024</v>
      </c>
      <c r="C18" s="9" t="s">
        <v>103</v>
      </c>
      <c r="D18" s="11" t="s">
        <v>88</v>
      </c>
      <c r="E18" s="11" t="str">
        <f>CONCATENATE(Headings!A18," ",Headings!B18," ",Headings!C18," ",Headings!D18)</f>
        <v>July 2024 Investment Pool Nominal Rate of Return Forecast</v>
      </c>
      <c r="F18" s="11" t="str">
        <f t="shared" si="1"/>
        <v>Page 18</v>
      </c>
      <c r="G18" s="11" t="str">
        <f t="shared" si="3"/>
        <v>July 2024 Forecast Page 18</v>
      </c>
      <c r="H18" s="11" t="s">
        <v>44</v>
      </c>
    </row>
    <row r="19" spans="1:8" x14ac:dyDescent="0.35">
      <c r="A19" s="11" t="str">
        <f t="shared" si="0"/>
        <v>July</v>
      </c>
      <c r="B19" s="11">
        <v>2024</v>
      </c>
      <c r="C19" s="9" t="s">
        <v>54</v>
      </c>
      <c r="D19" s="11" t="s">
        <v>88</v>
      </c>
      <c r="E19" s="11" t="str">
        <f>CONCATENATE(Headings!A19," ",Headings!B19," ",Headings!C19," ",Headings!D19)</f>
        <v>July 2024 Investment Pool Real Rate of Return Forecast</v>
      </c>
      <c r="F19" s="11" t="str">
        <f t="shared" si="1"/>
        <v>Page 19</v>
      </c>
      <c r="G19" s="11" t="str">
        <f t="shared" si="3"/>
        <v>July 2024 Forecast Page 19</v>
      </c>
      <c r="H19" s="11" t="s">
        <v>45</v>
      </c>
    </row>
    <row r="20" spans="1:8" x14ac:dyDescent="0.35">
      <c r="A20" s="11" t="str">
        <f t="shared" si="0"/>
        <v>July</v>
      </c>
      <c r="B20" s="11">
        <v>2024</v>
      </c>
      <c r="C20" s="9" t="s">
        <v>55</v>
      </c>
      <c r="D20" s="11" t="s">
        <v>88</v>
      </c>
      <c r="E20" s="11" t="str">
        <f>CONCATENATE(Headings!A20," ",Headings!B20," ",Headings!C20," ",Headings!D20)</f>
        <v>July 2024 National CPI-U Forecast</v>
      </c>
      <c r="F20" s="11" t="str">
        <f t="shared" si="1"/>
        <v>Page 20</v>
      </c>
      <c r="G20" s="11" t="str">
        <f t="shared" si="3"/>
        <v>July 2024 Forecast Page 20</v>
      </c>
      <c r="H20" s="11" t="s">
        <v>46</v>
      </c>
    </row>
    <row r="21" spans="1:8" x14ac:dyDescent="0.35">
      <c r="A21" s="11" t="str">
        <f t="shared" si="0"/>
        <v>July</v>
      </c>
      <c r="B21" s="11">
        <v>2024</v>
      </c>
      <c r="C21" s="9" t="s">
        <v>9</v>
      </c>
      <c r="D21" s="11" t="s">
        <v>88</v>
      </c>
      <c r="E21" s="11" t="str">
        <f>CONCATENATE(Headings!A21," ",Headings!B21," ",Headings!C21," ",Headings!D21)</f>
        <v>July 2024 National CPI-W Forecast</v>
      </c>
      <c r="F21" s="11" t="str">
        <f t="shared" si="1"/>
        <v>Page 21</v>
      </c>
      <c r="G21" s="11" t="str">
        <f t="shared" si="3"/>
        <v>July 2024 Forecast Page 21</v>
      </c>
      <c r="H21" s="11" t="s">
        <v>51</v>
      </c>
    </row>
    <row r="22" spans="1:8" x14ac:dyDescent="0.35">
      <c r="A22" s="11" t="str">
        <f t="shared" si="0"/>
        <v>July</v>
      </c>
      <c r="B22" s="11">
        <v>2024</v>
      </c>
      <c r="C22" s="9" t="s">
        <v>5</v>
      </c>
      <c r="D22" s="11" t="s">
        <v>88</v>
      </c>
      <c r="E22" s="11" t="str">
        <f>CONCATENATE(Headings!A22," ",Headings!B22," ",Headings!C22," ",Headings!D22)</f>
        <v>July 2024 Seattle Annual CPI-U Forecast</v>
      </c>
      <c r="F22" s="11" t="str">
        <f t="shared" si="1"/>
        <v>Page 22</v>
      </c>
      <c r="G22" s="11" t="str">
        <f t="shared" si="3"/>
        <v>July 2024 Forecast Page 22</v>
      </c>
      <c r="H22" s="11" t="s">
        <v>52</v>
      </c>
    </row>
    <row r="23" spans="1:8" x14ac:dyDescent="0.35">
      <c r="A23" s="11" t="str">
        <f t="shared" si="0"/>
        <v>July</v>
      </c>
      <c r="B23" s="11">
        <v>2024</v>
      </c>
      <c r="C23" s="9" t="s">
        <v>150</v>
      </c>
      <c r="D23" s="11" t="s">
        <v>88</v>
      </c>
      <c r="E23" s="11" t="str">
        <f>CONCATENATE(Headings!A23," ",Headings!B23," ",Headings!C23," ",Headings!D23)</f>
        <v>July 2024 June-June Seattle CPI-W Forecast</v>
      </c>
      <c r="F23" s="11" t="str">
        <f t="shared" si="1"/>
        <v>Page 23</v>
      </c>
      <c r="G23" s="11" t="str">
        <f t="shared" si="3"/>
        <v>July 2024 Forecast Page 23</v>
      </c>
      <c r="H23" s="11" t="s">
        <v>123</v>
      </c>
    </row>
    <row r="24" spans="1:8" x14ac:dyDescent="0.35">
      <c r="A24" s="11" t="str">
        <f t="shared" si="0"/>
        <v>July</v>
      </c>
      <c r="B24" s="11">
        <v>2024</v>
      </c>
      <c r="C24" s="9" t="s">
        <v>29</v>
      </c>
      <c r="D24" s="11" t="s">
        <v>88</v>
      </c>
      <c r="E24" s="11" t="str">
        <f>CONCATENATE(Headings!A24," ",Headings!B24," ",Headings!C24," ",Headings!D24)</f>
        <v>July 2024 Outyear COLA Comparison Forecast</v>
      </c>
      <c r="F24" s="11" t="str">
        <f t="shared" si="1"/>
        <v>Page 24</v>
      </c>
      <c r="G24" s="11" t="str">
        <f t="shared" si="3"/>
        <v>July 2024 Forecast Page 24</v>
      </c>
      <c r="H24" s="11" t="s">
        <v>124</v>
      </c>
    </row>
    <row r="25" spans="1:8" x14ac:dyDescent="0.35">
      <c r="A25" s="11" t="str">
        <f t="shared" si="0"/>
        <v>July</v>
      </c>
      <c r="B25" s="11">
        <v>2024</v>
      </c>
      <c r="C25" s="9" t="s">
        <v>96</v>
      </c>
      <c r="D25" s="11" t="s">
        <v>88</v>
      </c>
      <c r="E25" s="11" t="str">
        <f>CONCATENATE(Headings!A25," ",Headings!B25," ",Headings!C25," ",Headings!D25)</f>
        <v>July 2024 Pharmaceuticals PPI Forecast</v>
      </c>
      <c r="F25" s="11" t="str">
        <f t="shared" si="1"/>
        <v>Page 25</v>
      </c>
      <c r="G25" s="11" t="str">
        <f t="shared" si="3"/>
        <v>July 2024 Forecast Page 25</v>
      </c>
      <c r="H25" s="11" t="s">
        <v>134</v>
      </c>
    </row>
    <row r="26" spans="1:8" x14ac:dyDescent="0.35">
      <c r="A26" s="11" t="str">
        <f t="shared" si="0"/>
        <v>July</v>
      </c>
      <c r="B26" s="11">
        <v>2024</v>
      </c>
      <c r="C26" s="9" t="s">
        <v>97</v>
      </c>
      <c r="D26" s="11" t="s">
        <v>88</v>
      </c>
      <c r="E26" s="11" t="str">
        <f>CONCATENATE(Headings!A26," ",Headings!B26," ",Headings!C26," ",Headings!D26)</f>
        <v>July 2024 Transportation CPI Forecast</v>
      </c>
      <c r="F26" s="11" t="str">
        <f t="shared" si="1"/>
        <v>Page 26</v>
      </c>
      <c r="G26" s="11" t="str">
        <f t="shared" si="3"/>
        <v>July 2024 Forecast Page 26</v>
      </c>
      <c r="H26" s="11" t="s">
        <v>25</v>
      </c>
    </row>
    <row r="27" spans="1:8" x14ac:dyDescent="0.35">
      <c r="A27" s="11" t="str">
        <f t="shared" si="0"/>
        <v>July</v>
      </c>
      <c r="B27" s="11">
        <v>2024</v>
      </c>
      <c r="C27" s="9" t="s">
        <v>10</v>
      </c>
      <c r="D27" s="11" t="s">
        <v>88</v>
      </c>
      <c r="E27" s="11" t="str">
        <f>CONCATENATE(Headings!A27," ",Headings!B27," ",Headings!C27," ",Headings!D27)</f>
        <v>July 2024 Retail Gas Forecast</v>
      </c>
      <c r="F27" s="11" t="str">
        <f t="shared" si="1"/>
        <v>Page 27</v>
      </c>
      <c r="G27" s="11" t="str">
        <f t="shared" si="3"/>
        <v>July 2024 Forecast Page 27</v>
      </c>
      <c r="H27" s="11" t="s">
        <v>37</v>
      </c>
    </row>
    <row r="28" spans="1:8" x14ac:dyDescent="0.35">
      <c r="A28" s="11" t="str">
        <f t="shared" si="0"/>
        <v>July</v>
      </c>
      <c r="B28" s="11">
        <v>2024</v>
      </c>
      <c r="C28" s="9" t="s">
        <v>253</v>
      </c>
      <c r="D28" s="11" t="s">
        <v>88</v>
      </c>
      <c r="E28" s="11" t="str">
        <f>CONCATENATE(Headings!A28," ",Headings!B28," ",Headings!C28," ",Headings!D28)</f>
        <v>July 2024 Diesel and Gasoline Dollar per Gallon Forecast</v>
      </c>
      <c r="F28" s="11" t="str">
        <f t="shared" si="1"/>
        <v>Page 28</v>
      </c>
      <c r="G28" s="11" t="str">
        <f t="shared" si="3"/>
        <v>July 2024 Forecast Page 28</v>
      </c>
      <c r="H28" s="11" t="s">
        <v>38</v>
      </c>
    </row>
    <row r="29" spans="1:8" x14ac:dyDescent="0.35">
      <c r="A29" s="11" t="str">
        <f t="shared" si="0"/>
        <v>July</v>
      </c>
      <c r="B29" s="11">
        <v>2024</v>
      </c>
      <c r="C29" s="9" t="s">
        <v>314</v>
      </c>
      <c r="D29" s="11" t="s">
        <v>88</v>
      </c>
      <c r="E29" s="11" t="str">
        <f>CONCATENATE(Headings!A29," ",Headings!B29," ",Headings!C29," ",Headings!D29)</f>
        <v>July 2024 Recorded Document Count &amp; Revenue Forecast</v>
      </c>
      <c r="F29" s="11" t="str">
        <f t="shared" si="1"/>
        <v>Page 29</v>
      </c>
      <c r="G29" s="11" t="str">
        <f t="shared" si="3"/>
        <v>July 2024 Forecast Page 29</v>
      </c>
      <c r="H29" s="11" t="s">
        <v>39</v>
      </c>
    </row>
    <row r="30" spans="1:8" x14ac:dyDescent="0.35">
      <c r="A30" s="11" t="str">
        <f t="shared" si="0"/>
        <v>July</v>
      </c>
      <c r="B30" s="11">
        <v>2024</v>
      </c>
      <c r="C30" s="9" t="s">
        <v>304</v>
      </c>
      <c r="D30" s="11" t="s">
        <v>88</v>
      </c>
      <c r="E30" s="11" t="str">
        <f>CONCATENATE(Headings!A30," ",Headings!B30," ",Headings!C30," ",Headings!D30)</f>
        <v>July 2024 Recording Fees Forecast</v>
      </c>
      <c r="F30" s="11" t="str">
        <f t="shared" ref="F30" si="6">H30</f>
        <v>Page 30</v>
      </c>
      <c r="G30" s="11" t="str">
        <f t="shared" ref="G30" si="7">CONCATENATE(A30," ",B30," ",D30," ",H30)</f>
        <v>July 2024 Forecast Page 30</v>
      </c>
      <c r="H30" s="11" t="s">
        <v>40</v>
      </c>
    </row>
    <row r="31" spans="1:8" x14ac:dyDescent="0.35">
      <c r="A31" s="11" t="str">
        <f>A29</f>
        <v>July</v>
      </c>
      <c r="B31" s="11">
        <v>2024</v>
      </c>
      <c r="C31" s="9" t="s">
        <v>127</v>
      </c>
      <c r="D31" s="11" t="s">
        <v>88</v>
      </c>
      <c r="E31" s="11" t="str">
        <f>CONCATENATE(Headings!A31," ",Headings!B31," ",Headings!C31," ",Headings!D31)</f>
        <v>July 2024 Gambling Tax Forecast</v>
      </c>
      <c r="F31" s="11" t="str">
        <f t="shared" si="1"/>
        <v>Page 31</v>
      </c>
      <c r="G31" s="11" t="str">
        <f t="shared" si="3"/>
        <v>July 2024 Forecast Page 31</v>
      </c>
      <c r="H31" s="11" t="s">
        <v>41</v>
      </c>
    </row>
    <row r="32" spans="1:8" x14ac:dyDescent="0.35">
      <c r="A32" s="11" t="str">
        <f t="shared" si="0"/>
        <v>July</v>
      </c>
      <c r="B32" s="11">
        <v>2024</v>
      </c>
      <c r="C32" s="9" t="s">
        <v>128</v>
      </c>
      <c r="D32" s="11" t="s">
        <v>88</v>
      </c>
      <c r="E32" s="11" t="str">
        <f>CONCATENATE(Headings!A32," ",Headings!B32," ",Headings!C32," ",Headings!D32)</f>
        <v>July 2024 E-911 Tax Forecast</v>
      </c>
      <c r="F32" s="11" t="str">
        <f t="shared" si="1"/>
        <v>Page 32</v>
      </c>
      <c r="G32" s="11" t="str">
        <f t="shared" si="3"/>
        <v>July 2024 Forecast Page 32</v>
      </c>
      <c r="H32" s="11" t="s">
        <v>42</v>
      </c>
    </row>
    <row r="33" spans="1:8" x14ac:dyDescent="0.35">
      <c r="A33" s="11" t="str">
        <f t="shared" si="0"/>
        <v>July</v>
      </c>
      <c r="B33" s="11">
        <v>2024</v>
      </c>
      <c r="C33" s="11" t="s">
        <v>174</v>
      </c>
      <c r="D33" s="11" t="s">
        <v>88</v>
      </c>
      <c r="E33" s="11" t="str">
        <f>CONCATENATE(Headings!A33," ",Headings!B33," ",Headings!C33," ",Headings!D33)</f>
        <v>July 2024 Penalties and Interest on Delinquent Property Taxes Forecast</v>
      </c>
      <c r="F33" s="11" t="str">
        <f t="shared" si="1"/>
        <v>Page 33</v>
      </c>
      <c r="G33" s="11" t="str">
        <f t="shared" si="3"/>
        <v>July 2024 Forecast Page 33</v>
      </c>
      <c r="H33" s="11" t="s">
        <v>130</v>
      </c>
    </row>
    <row r="34" spans="1:8" x14ac:dyDescent="0.35">
      <c r="A34" s="11" t="str">
        <f t="shared" si="0"/>
        <v>July</v>
      </c>
      <c r="B34" s="11">
        <v>2024</v>
      </c>
      <c r="C34" s="9" t="s">
        <v>111</v>
      </c>
      <c r="D34" s="11" t="s">
        <v>88</v>
      </c>
      <c r="E34" s="11" t="str">
        <f>CONCATENATE(Headings!A34," ",Headings!B34," ",Headings!C34," ",Headings!D34)</f>
        <v>July 2024 Current Expense Property Tax Forecast</v>
      </c>
      <c r="F34" s="11" t="str">
        <f t="shared" si="1"/>
        <v>Page 34</v>
      </c>
      <c r="G34" s="11" t="str">
        <f t="shared" si="3"/>
        <v>July 2024 Forecast Page 34</v>
      </c>
      <c r="H34" s="11" t="s">
        <v>131</v>
      </c>
    </row>
    <row r="35" spans="1:8" x14ac:dyDescent="0.35">
      <c r="A35" s="11" t="str">
        <f t="shared" si="0"/>
        <v>July</v>
      </c>
      <c r="B35" s="11">
        <v>2024</v>
      </c>
      <c r="C35" s="68" t="s">
        <v>139</v>
      </c>
      <c r="D35" s="11" t="s">
        <v>88</v>
      </c>
      <c r="E35" s="11" t="str">
        <f>CONCATENATE(Headings!A35," ",Headings!B35," ",Headings!C35," ",Headings!D35)</f>
        <v>July 2024 Dev. Disabilities &amp; Mental Health Property Tax Forecast</v>
      </c>
      <c r="F35" s="11" t="str">
        <f t="shared" si="1"/>
        <v>Page 35</v>
      </c>
      <c r="G35" s="11" t="str">
        <f t="shared" si="3"/>
        <v>July 2024 Forecast Page 35</v>
      </c>
      <c r="H35" s="11" t="s">
        <v>108</v>
      </c>
    </row>
    <row r="36" spans="1:8" x14ac:dyDescent="0.35">
      <c r="A36" s="11" t="str">
        <f t="shared" si="0"/>
        <v>July</v>
      </c>
      <c r="B36" s="11">
        <v>2024</v>
      </c>
      <c r="C36" s="9" t="s">
        <v>17</v>
      </c>
      <c r="D36" s="11" t="s">
        <v>88</v>
      </c>
      <c r="E36" s="11" t="str">
        <f>CONCATENATE(Headings!A36," ",Headings!B36," ",Headings!C36," ",Headings!D36)</f>
        <v>July 2024 Veterans Aid Property Tax Forecast</v>
      </c>
      <c r="F36" s="11" t="str">
        <f t="shared" si="1"/>
        <v>Page 36</v>
      </c>
      <c r="G36" s="11" t="str">
        <f t="shared" si="3"/>
        <v>July 2024 Forecast Page 36</v>
      </c>
      <c r="H36" s="11" t="s">
        <v>109</v>
      </c>
    </row>
    <row r="37" spans="1:8" x14ac:dyDescent="0.35">
      <c r="A37" s="11" t="str">
        <f t="shared" si="0"/>
        <v>July</v>
      </c>
      <c r="B37" s="11">
        <v>2024</v>
      </c>
      <c r="C37" s="9" t="s">
        <v>21</v>
      </c>
      <c r="D37" s="11" t="s">
        <v>88</v>
      </c>
      <c r="E37" s="11" t="str">
        <f>CONCATENATE(Headings!A37," ",Headings!B37," ",Headings!C37," ",Headings!D37)</f>
        <v>July 2024 AFIS Lid Lift Forecast</v>
      </c>
      <c r="F37" s="11" t="str">
        <f t="shared" si="1"/>
        <v>Page 37</v>
      </c>
      <c r="G37" s="11" t="str">
        <f t="shared" si="3"/>
        <v>July 2024 Forecast Page 37</v>
      </c>
      <c r="H37" s="11" t="s">
        <v>0</v>
      </c>
    </row>
    <row r="38" spans="1:8" x14ac:dyDescent="0.35">
      <c r="A38" s="11" t="str">
        <f t="shared" si="0"/>
        <v>July</v>
      </c>
      <c r="B38" s="11">
        <v>2024</v>
      </c>
      <c r="C38" s="9" t="s">
        <v>126</v>
      </c>
      <c r="D38" s="11" t="s">
        <v>88</v>
      </c>
      <c r="E38" s="11" t="str">
        <f>CONCATENATE(Headings!A38," ",Headings!B38," ",Headings!C38," ",Headings!D38)</f>
        <v>July 2024 Parks Lid Lift Forecast</v>
      </c>
      <c r="F38" s="11" t="str">
        <f t="shared" si="1"/>
        <v>Page 38</v>
      </c>
      <c r="G38" s="11" t="str">
        <f t="shared" si="3"/>
        <v>July 2024 Forecast Page 38</v>
      </c>
      <c r="H38" s="11" t="s">
        <v>1</v>
      </c>
    </row>
    <row r="39" spans="1:8" x14ac:dyDescent="0.35">
      <c r="A39" s="11" t="str">
        <f t="shared" si="0"/>
        <v>July</v>
      </c>
      <c r="B39" s="11">
        <v>2024</v>
      </c>
      <c r="C39" s="9" t="s">
        <v>197</v>
      </c>
      <c r="D39" s="11" t="s">
        <v>88</v>
      </c>
      <c r="E39" s="11" t="str">
        <f>CONCATENATE(Headings!A39," ",Headings!B39," ",Headings!C39," ",Headings!D39)</f>
        <v>July 2024 Veterans, Seniors, and Human Services Lid Lift Forecast</v>
      </c>
      <c r="F39" s="11" t="str">
        <f t="shared" si="1"/>
        <v>Page 39</v>
      </c>
      <c r="G39" s="11" t="str">
        <f t="shared" si="3"/>
        <v>July 2024 Forecast Page 39</v>
      </c>
      <c r="H39" s="11" t="s">
        <v>2</v>
      </c>
    </row>
    <row r="40" spans="1:8" x14ac:dyDescent="0.35">
      <c r="A40" s="11" t="str">
        <f t="shared" si="0"/>
        <v>July</v>
      </c>
      <c r="B40" s="11">
        <v>2024</v>
      </c>
      <c r="C40" s="9" t="s">
        <v>147</v>
      </c>
      <c r="D40" s="11" t="s">
        <v>88</v>
      </c>
      <c r="E40" s="11" t="str">
        <f>CONCATENATE(Headings!A40," ",Headings!B40," ",Headings!C40," ",Headings!D40)</f>
        <v>July 2024 PSERN Forecast</v>
      </c>
      <c r="F40" s="11" t="str">
        <f t="shared" si="1"/>
        <v>Page 40</v>
      </c>
      <c r="G40" s="11" t="str">
        <f t="shared" si="3"/>
        <v>July 2024 Forecast Page 40</v>
      </c>
      <c r="H40" s="11" t="s">
        <v>3</v>
      </c>
    </row>
    <row r="41" spans="1:8" x14ac:dyDescent="0.35">
      <c r="A41" s="11" t="str">
        <f t="shared" si="0"/>
        <v>July</v>
      </c>
      <c r="B41" s="11">
        <v>2024</v>
      </c>
      <c r="C41" s="9" t="s">
        <v>159</v>
      </c>
      <c r="D41" s="11" t="s">
        <v>88</v>
      </c>
      <c r="E41" s="11" t="str">
        <f>CONCATENATE(Headings!A41," ",Headings!B41," ",Headings!C41," ",Headings!D41)</f>
        <v>July 2024 Best Start For Kids Forecast</v>
      </c>
      <c r="F41" s="11" t="str">
        <f t="shared" si="1"/>
        <v>Page 41</v>
      </c>
      <c r="G41" s="11" t="str">
        <f t="shared" si="3"/>
        <v>July 2024 Forecast Page 41</v>
      </c>
      <c r="H41" s="11" t="s">
        <v>101</v>
      </c>
    </row>
    <row r="42" spans="1:8" x14ac:dyDescent="0.35">
      <c r="A42" s="11" t="str">
        <f t="shared" si="0"/>
        <v>July</v>
      </c>
      <c r="B42" s="11">
        <v>2024</v>
      </c>
      <c r="C42" s="9" t="s">
        <v>258</v>
      </c>
      <c r="D42" s="11" t="s">
        <v>88</v>
      </c>
      <c r="E42" s="11" t="str">
        <f>CONCATENATE(Headings!A42," ",Headings!B42," ",Headings!C42," ",Headings!D42)</f>
        <v>July 2024 Crisis Care Centers Levy Forecast</v>
      </c>
      <c r="F42" s="11" t="str">
        <f t="shared" ref="F42" si="8">H42</f>
        <v>Page 42</v>
      </c>
      <c r="G42" s="11" t="str">
        <f t="shared" si="3"/>
        <v>July 2024 Forecast Page 42</v>
      </c>
      <c r="H42" s="11" t="s">
        <v>129</v>
      </c>
    </row>
    <row r="43" spans="1:8" x14ac:dyDescent="0.35">
      <c r="A43" s="11" t="str">
        <f t="shared" si="0"/>
        <v>July</v>
      </c>
      <c r="B43" s="11">
        <v>2024</v>
      </c>
      <c r="C43" s="9" t="s">
        <v>47</v>
      </c>
      <c r="D43" s="11" t="s">
        <v>88</v>
      </c>
      <c r="E43" s="11" t="str">
        <f>CONCATENATE(Headings!A43," ",Headings!B43," ",Headings!C43," ",Headings!D43)</f>
        <v>July 2024 Emergency Medical Services (EMS) Property Tax Forecast</v>
      </c>
      <c r="F43" s="11" t="str">
        <f t="shared" si="1"/>
        <v>Page 43</v>
      </c>
      <c r="G43" s="11" t="str">
        <f t="shared" si="3"/>
        <v>July 2024 Forecast Page 43</v>
      </c>
      <c r="H43" s="11" t="s">
        <v>110</v>
      </c>
    </row>
    <row r="44" spans="1:8" x14ac:dyDescent="0.35">
      <c r="A44" s="11" t="str">
        <f t="shared" si="0"/>
        <v>July</v>
      </c>
      <c r="B44" s="11">
        <v>2024</v>
      </c>
      <c r="C44" s="9" t="s">
        <v>65</v>
      </c>
      <c r="D44" s="11" t="s">
        <v>88</v>
      </c>
      <c r="E44" s="11" t="str">
        <f>CONCATENATE(Headings!A44," ",Headings!B44," ",Headings!C44," ",Headings!D44)</f>
        <v>July 2024 Conservation Futures Property Tax Forecast</v>
      </c>
      <c r="F44" s="11" t="str">
        <f t="shared" si="1"/>
        <v>Page 44</v>
      </c>
      <c r="G44" s="11" t="str">
        <f t="shared" si="3"/>
        <v>July 2024 Forecast Page 44</v>
      </c>
      <c r="H44" s="11" t="s">
        <v>148</v>
      </c>
    </row>
    <row r="45" spans="1:8" x14ac:dyDescent="0.35">
      <c r="A45" s="11" t="str">
        <f>A44</f>
        <v>July</v>
      </c>
      <c r="B45" s="11">
        <v>2024</v>
      </c>
      <c r="C45" s="9" t="s">
        <v>20</v>
      </c>
      <c r="D45" s="11" t="s">
        <v>88</v>
      </c>
      <c r="E45" s="11" t="str">
        <f>CONCATENATE(Headings!A45," ",Headings!B45," ",Headings!C45," ",Headings!D45)</f>
        <v>July 2024 Unincorporated Area/Roads Property Tax Levy Forecast</v>
      </c>
      <c r="F45" s="11" t="str">
        <f>H45</f>
        <v>Page 45</v>
      </c>
      <c r="G45" s="11" t="str">
        <f t="shared" si="3"/>
        <v>July 2024 Forecast Page 45</v>
      </c>
      <c r="H45" s="11" t="s">
        <v>151</v>
      </c>
    </row>
    <row r="46" spans="1:8" x14ac:dyDescent="0.35">
      <c r="A46" s="11" t="str">
        <f t="shared" si="0"/>
        <v>July</v>
      </c>
      <c r="B46" s="11">
        <v>2024</v>
      </c>
      <c r="C46" s="9" t="s">
        <v>257</v>
      </c>
      <c r="E46" s="11" t="str">
        <f>CONCATENATE(Headings!A46," ",Headings!B46," ",Headings!C46," ",Headings!D46)</f>
        <v xml:space="preserve">July 2024 UAL/Roads Property Tax Annexation Addendum </v>
      </c>
      <c r="F46" s="11" t="str">
        <f>H46</f>
        <v>Page 46</v>
      </c>
      <c r="H46" s="11" t="s">
        <v>154</v>
      </c>
    </row>
    <row r="47" spans="1:8" x14ac:dyDescent="0.35">
      <c r="A47" s="11" t="str">
        <f t="shared" si="0"/>
        <v>July</v>
      </c>
      <c r="B47" s="11">
        <v>2024</v>
      </c>
      <c r="C47" s="9" t="s">
        <v>66</v>
      </c>
      <c r="D47" s="11" t="s">
        <v>88</v>
      </c>
      <c r="E47" s="11" t="str">
        <f>CONCATENATE(Headings!A47," ",Headings!B47," ",Headings!C47," ",Headings!D47)</f>
        <v>July 2024 Flood District Property Tax Forecast</v>
      </c>
      <c r="F47" s="11" t="str">
        <f t="shared" si="1"/>
        <v>Page 47</v>
      </c>
      <c r="G47" s="11" t="str">
        <f t="shared" si="2"/>
        <v>July 2024 Forecast Page 47</v>
      </c>
      <c r="H47" s="11" t="s">
        <v>160</v>
      </c>
    </row>
    <row r="48" spans="1:8" x14ac:dyDescent="0.35">
      <c r="A48" s="11" t="str">
        <f t="shared" si="0"/>
        <v>July</v>
      </c>
      <c r="B48" s="11">
        <v>2024</v>
      </c>
      <c r="C48" s="9" t="s">
        <v>172</v>
      </c>
      <c r="D48" s="11" t="s">
        <v>88</v>
      </c>
      <c r="E48" s="11" t="str">
        <f>CONCATENATE(Headings!A48," ",Headings!B48," ",Headings!C48," ",Headings!D48)</f>
        <v>July 2024 Marine Levy Property Tax Forecast</v>
      </c>
      <c r="F48" s="11" t="str">
        <f t="shared" si="1"/>
        <v>Page 48</v>
      </c>
      <c r="G48" s="11" t="str">
        <f>CONCATENATE(A48," ",B48," ",D48," ",H48)</f>
        <v>July 2024 Forecast Page 48</v>
      </c>
      <c r="H48" s="11" t="s">
        <v>193</v>
      </c>
    </row>
    <row r="49" spans="1:8" x14ac:dyDescent="0.35">
      <c r="A49" s="11" t="str">
        <f t="shared" si="0"/>
        <v>July</v>
      </c>
      <c r="B49" s="11">
        <v>2024</v>
      </c>
      <c r="C49" s="9" t="s">
        <v>19</v>
      </c>
      <c r="D49" s="11" t="s">
        <v>88</v>
      </c>
      <c r="E49" s="11" t="str">
        <f>CONCATENATE(Headings!A49," ",Headings!B49," ",Headings!C49," ",Headings!D49)</f>
        <v>July 2024 Transit Property Tax Forecast</v>
      </c>
      <c r="F49" s="11" t="str">
        <f t="shared" si="1"/>
        <v>Page 49</v>
      </c>
      <c r="G49" s="11" t="str">
        <f t="shared" si="2"/>
        <v>July 2024 Forecast Page 49</v>
      </c>
      <c r="H49" s="11" t="s">
        <v>254</v>
      </c>
    </row>
    <row r="50" spans="1:8" x14ac:dyDescent="0.35">
      <c r="A50" s="11" t="str">
        <f t="shared" si="0"/>
        <v>July</v>
      </c>
      <c r="B50" s="11">
        <v>2024</v>
      </c>
      <c r="C50" s="9" t="s">
        <v>57</v>
      </c>
      <c r="D50" s="11" t="s">
        <v>88</v>
      </c>
      <c r="E50" s="11" t="str">
        <f>CONCATENATE(Headings!A50," ",Headings!B50," ",Headings!C50," ",Headings!D50)</f>
        <v>July 2024 UTGO Bond Property Tax Forecast</v>
      </c>
      <c r="F50" s="11" t="str">
        <f>H50</f>
        <v>Page 50</v>
      </c>
      <c r="G50" s="11" t="str">
        <f>CONCATENATE(A50," ",B50," ",D50," ",H50)</f>
        <v>July 2024 Forecast Page 50</v>
      </c>
      <c r="H50" s="11" t="s">
        <v>294</v>
      </c>
    </row>
    <row r="51" spans="1:8" x14ac:dyDescent="0.35">
      <c r="A51" s="11" t="str">
        <f t="shared" si="0"/>
        <v>July</v>
      </c>
      <c r="B51" s="11">
        <v>2024</v>
      </c>
      <c r="C51" s="9" t="s">
        <v>349</v>
      </c>
      <c r="D51" s="11" t="s">
        <v>88</v>
      </c>
      <c r="E51" s="11" t="str">
        <f>CONCATENATE(Headings!A51," ",Headings!B51," ",Headings!C51," ",Headings!D51)</f>
        <v>July 2024 Example One Cent Property Tax Forecast Forecast</v>
      </c>
      <c r="F51" s="11" t="str">
        <f>H51</f>
        <v>Page 51</v>
      </c>
      <c r="G51" s="11" t="str">
        <f>CONCATENATE(A51," ",B51," ",D51," ",H51)</f>
        <v>July 2024 Forecast Page 51</v>
      </c>
      <c r="H51" s="11" t="s">
        <v>303</v>
      </c>
    </row>
    <row r="52" spans="1:8" x14ac:dyDescent="0.35">
      <c r="A52" s="11" t="str">
        <f>A50</f>
        <v>July</v>
      </c>
      <c r="B52" s="11">
        <v>2024</v>
      </c>
      <c r="C52" s="11" t="s">
        <v>196</v>
      </c>
      <c r="D52" s="11" t="s">
        <v>88</v>
      </c>
      <c r="E52" s="11" t="str">
        <f>CONCATENATE(Headings!A52," ",Headings!B52," ",Headings!C52," ",Headings!D52)</f>
        <v>July 2024 King County Inflation + Population Index Forecast</v>
      </c>
      <c r="F52" s="11" t="str">
        <f>H52</f>
        <v>Page 52</v>
      </c>
      <c r="G52" s="11" t="str">
        <f>CONCATENATE(A52," ",B52," ",D52," ",H52)</f>
        <v>July 2024 Forecast Page 52</v>
      </c>
      <c r="H52" s="11" t="s">
        <v>305</v>
      </c>
    </row>
    <row r="53" spans="1:8" x14ac:dyDescent="0.35">
      <c r="A53" s="11" t="str">
        <f t="shared" si="0"/>
        <v>July</v>
      </c>
      <c r="B53" s="11">
        <v>2024</v>
      </c>
      <c r="C53" s="9" t="s">
        <v>180</v>
      </c>
      <c r="D53" s="11" t="s">
        <v>132</v>
      </c>
      <c r="E53" s="11" t="str">
        <f>CONCATENATE(Headings!A53," ",Headings!B53," ",Headings!C53," ",Headings!D53)</f>
        <v>July 2024 Annexation Assumptions Appendix</v>
      </c>
      <c r="F53" s="11" t="str">
        <f>H53</f>
        <v>Page 53</v>
      </c>
      <c r="G53" s="11" t="str">
        <f>CONCATENATE(A53," ",B53," ",D53," ",H53)</f>
        <v>July 2024 Appendix Page 53</v>
      </c>
      <c r="H53" s="11" t="s">
        <v>346</v>
      </c>
    </row>
    <row r="54" spans="1:8" x14ac:dyDescent="0.35">
      <c r="C54" s="9"/>
    </row>
    <row r="55" spans="1:8" x14ac:dyDescent="0.35">
      <c r="C55" s="9"/>
      <c r="E55" s="11" t="s">
        <v>339</v>
      </c>
      <c r="F55" s="11" t="s">
        <v>340</v>
      </c>
    </row>
    <row r="56" spans="1:8" x14ac:dyDescent="0.35">
      <c r="F56" s="11" t="s">
        <v>341</v>
      </c>
    </row>
    <row r="57" spans="1:8" x14ac:dyDescent="0.35">
      <c r="E57" s="11" t="s">
        <v>339</v>
      </c>
      <c r="F57" s="11" t="s">
        <v>339</v>
      </c>
    </row>
  </sheetData>
  <phoneticPr fontId="25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4" t="str">
        <f>Headings!E6</f>
        <v>July 2024 King County Sales and Use Taxbase Forecast</v>
      </c>
      <c r="B1" s="265"/>
      <c r="C1" s="265"/>
      <c r="D1" s="265"/>
      <c r="E1" s="265"/>
    </row>
    <row r="2" spans="1:7" ht="21.75" customHeight="1" x14ac:dyDescent="0.35">
      <c r="A2" s="264" t="s">
        <v>84</v>
      </c>
      <c r="B2" s="265"/>
      <c r="C2" s="265"/>
      <c r="D2" s="265"/>
      <c r="E2" s="265"/>
    </row>
    <row r="4" spans="1:7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7" s="51" customFormat="1" ht="18" customHeight="1" x14ac:dyDescent="0.35">
      <c r="A5" s="36">
        <v>2014</v>
      </c>
      <c r="B5" s="37">
        <v>52335343480</v>
      </c>
      <c r="C5" s="72" t="s">
        <v>78</v>
      </c>
      <c r="D5" s="49">
        <v>0</v>
      </c>
      <c r="E5" s="40">
        <v>0</v>
      </c>
    </row>
    <row r="6" spans="1:7" s="56" customFormat="1" ht="18" customHeight="1" x14ac:dyDescent="0.35">
      <c r="A6" s="41">
        <v>2015</v>
      </c>
      <c r="B6" s="42">
        <v>57615757460</v>
      </c>
      <c r="C6" s="43">
        <v>0.10089575474015788</v>
      </c>
      <c r="D6" s="44">
        <v>0</v>
      </c>
      <c r="E6" s="45">
        <v>0</v>
      </c>
    </row>
    <row r="7" spans="1:7" s="56" customFormat="1" ht="18" customHeight="1" x14ac:dyDescent="0.35">
      <c r="A7" s="41">
        <v>2016</v>
      </c>
      <c r="B7" s="42">
        <v>62234630016.999901</v>
      </c>
      <c r="C7" s="43">
        <v>8.0166828670204859E-2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65826124662</v>
      </c>
      <c r="C8" s="43">
        <v>5.7708941854704543E-2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72726583625.999908</v>
      </c>
      <c r="C9" s="43">
        <v>0.10482857679123558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76486164463.999893</v>
      </c>
      <c r="C10" s="43">
        <v>5.1694726337398356E-2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70728682614.999893</v>
      </c>
      <c r="C11" s="43">
        <v>-7.5274814593558337E-2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82495306590</v>
      </c>
      <c r="C12" s="43">
        <v>0.1663628324459232</v>
      </c>
      <c r="D12" s="44">
        <v>0</v>
      </c>
      <c r="E12" s="45">
        <v>0</v>
      </c>
      <c r="G12" s="171"/>
    </row>
    <row r="13" spans="1:7" s="51" customFormat="1" ht="18" customHeight="1" x14ac:dyDescent="0.35">
      <c r="A13" s="41">
        <v>2022</v>
      </c>
      <c r="B13" s="42">
        <v>91168764290.999893</v>
      </c>
      <c r="C13" s="43">
        <v>0.10513880194550707</v>
      </c>
      <c r="D13" s="44">
        <v>0</v>
      </c>
      <c r="E13" s="45">
        <v>0</v>
      </c>
    </row>
    <row r="14" spans="1:7" s="51" customFormat="1" ht="18" customHeight="1" thickBot="1" x14ac:dyDescent="0.4">
      <c r="A14" s="46">
        <v>2023</v>
      </c>
      <c r="B14" s="47">
        <v>93418705575</v>
      </c>
      <c r="C14" s="48">
        <v>2.4678861247022787E-2</v>
      </c>
      <c r="D14" s="53">
        <v>2.6211949084691266E-3</v>
      </c>
      <c r="E14" s="75">
        <v>244228465</v>
      </c>
    </row>
    <row r="15" spans="1:7" s="51" customFormat="1" ht="18" customHeight="1" thickTop="1" x14ac:dyDescent="0.35">
      <c r="A15" s="41">
        <v>2024</v>
      </c>
      <c r="B15" s="42">
        <v>93664007338.704391</v>
      </c>
      <c r="C15" s="43">
        <v>2.6258313278324508E-3</v>
      </c>
      <c r="D15" s="44">
        <v>-3.3301966750536871E-2</v>
      </c>
      <c r="E15" s="45">
        <v>-3226649430.1542053</v>
      </c>
    </row>
    <row r="16" spans="1:7" s="51" customFormat="1" ht="18" customHeight="1" x14ac:dyDescent="0.35">
      <c r="A16" s="41">
        <v>2025</v>
      </c>
      <c r="B16" s="42">
        <v>96986924657.246399</v>
      </c>
      <c r="C16" s="43">
        <v>3.5476992848766375E-2</v>
      </c>
      <c r="D16" s="44">
        <v>-4.0662389382171038E-2</v>
      </c>
      <c r="E16" s="45">
        <v>-4110878226.5426025</v>
      </c>
    </row>
    <row r="17" spans="1:5" s="51" customFormat="1" ht="18" customHeight="1" x14ac:dyDescent="0.35">
      <c r="A17" s="41">
        <v>2026</v>
      </c>
      <c r="B17" s="42">
        <v>101299661073.048</v>
      </c>
      <c r="C17" s="43">
        <v>4.4467194222756357E-2</v>
      </c>
      <c r="D17" s="44">
        <v>-5.1288590082502417E-2</v>
      </c>
      <c r="E17" s="45">
        <v>-5476393282.4670105</v>
      </c>
    </row>
    <row r="18" spans="1:5" s="51" customFormat="1" ht="18" customHeight="1" x14ac:dyDescent="0.35">
      <c r="A18" s="41">
        <v>2027</v>
      </c>
      <c r="B18" s="42">
        <v>105829079141.228</v>
      </c>
      <c r="C18" s="43">
        <v>4.4713062415024263E-2</v>
      </c>
      <c r="D18" s="44">
        <v>-5.3769069095455535E-2</v>
      </c>
      <c r="E18" s="45">
        <v>-6013681103.4210052</v>
      </c>
    </row>
    <row r="19" spans="1:5" s="51" customFormat="1" ht="18" customHeight="1" x14ac:dyDescent="0.35">
      <c r="A19" s="41">
        <v>2028</v>
      </c>
      <c r="B19" s="42">
        <v>109998202272.19901</v>
      </c>
      <c r="C19" s="43">
        <v>3.9394872985782481E-2</v>
      </c>
      <c r="D19" s="44">
        <v>-5.755665773755847E-2</v>
      </c>
      <c r="E19" s="45">
        <v>-6717781956.7689819</v>
      </c>
    </row>
    <row r="20" spans="1:5" s="51" customFormat="1" ht="18" customHeight="1" x14ac:dyDescent="0.35">
      <c r="A20" s="41">
        <v>2029</v>
      </c>
      <c r="B20" s="42">
        <v>114326712615.00101</v>
      </c>
      <c r="C20" s="43">
        <v>3.935073713378312E-2</v>
      </c>
      <c r="D20" s="44">
        <v>-6.3048968798184002E-2</v>
      </c>
      <c r="E20" s="45">
        <v>-7693231659.3069916</v>
      </c>
    </row>
    <row r="21" spans="1:5" s="51" customFormat="1" ht="18" customHeight="1" x14ac:dyDescent="0.35">
      <c r="A21" s="41">
        <v>2030</v>
      </c>
      <c r="B21" s="42">
        <v>119749096874.998</v>
      </c>
      <c r="C21" s="43">
        <v>4.7428847869150692E-2</v>
      </c>
      <c r="D21" s="44">
        <v>-6.4750529100632059E-2</v>
      </c>
      <c r="E21" s="45">
        <v>-8290640757.6179962</v>
      </c>
    </row>
    <row r="22" spans="1:5" s="51" customFormat="1" ht="18" customHeight="1" x14ac:dyDescent="0.35">
      <c r="A22" s="41">
        <v>2031</v>
      </c>
      <c r="B22" s="42">
        <v>123986006201.14101</v>
      </c>
      <c r="C22" s="43">
        <v>3.5381555575035195E-2</v>
      </c>
      <c r="D22" s="44">
        <v>-6.9725699627724902E-2</v>
      </c>
      <c r="E22" s="45">
        <v>-9292969850.8950043</v>
      </c>
    </row>
    <row r="23" spans="1:5" s="51" customFormat="1" ht="18" customHeight="1" x14ac:dyDescent="0.35">
      <c r="A23" s="41">
        <v>2032</v>
      </c>
      <c r="B23" s="42">
        <v>129413911958.326</v>
      </c>
      <c r="C23" s="43">
        <v>4.3778374056015368E-2</v>
      </c>
      <c r="D23" s="44">
        <v>-6.9235831926314328E-2</v>
      </c>
      <c r="E23" s="45">
        <v>-9626584439.5550079</v>
      </c>
    </row>
    <row r="24" spans="1:5" s="51" customFormat="1" ht="18" customHeight="1" x14ac:dyDescent="0.35">
      <c r="A24" s="41">
        <v>2033</v>
      </c>
      <c r="B24" s="42">
        <v>133495721094.44299</v>
      </c>
      <c r="C24" s="43">
        <v>3.1540729078890717E-2</v>
      </c>
      <c r="D24" s="44">
        <v>-8.113270900490277E-2</v>
      </c>
      <c r="E24" s="45">
        <v>-11787196692.164001</v>
      </c>
    </row>
    <row r="25" spans="1:5" ht="21.75" customHeight="1" x14ac:dyDescent="0.35">
      <c r="A25" s="24" t="s">
        <v>4</v>
      </c>
      <c r="B25" s="30"/>
      <c r="C25" s="4"/>
      <c r="D25" s="4"/>
    </row>
    <row r="26" spans="1:5" ht="21.75" customHeight="1" x14ac:dyDescent="0.35">
      <c r="A26" s="112" t="s">
        <v>137</v>
      </c>
      <c r="B26" s="30"/>
      <c r="C26" s="4"/>
      <c r="D26" s="4"/>
    </row>
    <row r="27" spans="1:5" ht="21.75" customHeight="1" x14ac:dyDescent="0.35">
      <c r="A27" s="110" t="s">
        <v>189</v>
      </c>
      <c r="B27" s="3"/>
      <c r="C27" s="3"/>
    </row>
    <row r="28" spans="1:5" ht="21.75" customHeight="1" x14ac:dyDescent="0.35">
      <c r="A28" s="110" t="s">
        <v>188</v>
      </c>
      <c r="B28" s="3"/>
      <c r="C28" s="3"/>
    </row>
    <row r="29" spans="1:5" ht="21.75" customHeight="1" x14ac:dyDescent="0.35">
      <c r="A29" s="209"/>
    </row>
    <row r="30" spans="1:5" ht="21.75" customHeight="1" x14ac:dyDescent="0.35">
      <c r="A30" s="263" t="str">
        <f>Headings!F6</f>
        <v>Page 6</v>
      </c>
      <c r="B30" s="266"/>
      <c r="C30" s="266"/>
      <c r="D30" s="266"/>
      <c r="E30" s="265"/>
    </row>
    <row r="32" spans="1:5" ht="21.75" customHeight="1" x14ac:dyDescent="0.35">
      <c r="A32" s="151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Headings!E7</f>
        <v>July 2024 Local and Option Sales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2015</v>
      </c>
      <c r="B5" s="37">
        <v>104719894.34955275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112704885.56955276</v>
      </c>
      <c r="C6" s="43">
        <v>7.6250948013242725E-2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118621545.57999998</v>
      </c>
      <c r="C7" s="43">
        <v>5.2496925759229152E-2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131938848.67999999</v>
      </c>
      <c r="C8" s="43">
        <v>0.11226715210027871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137639197.35000002</v>
      </c>
      <c r="C9" s="43">
        <v>4.3204474853539621E-2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132079219.92000002</v>
      </c>
      <c r="C10" s="43">
        <v>-4.0395305531037429E-2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155146049.66999999</v>
      </c>
      <c r="C11" s="43">
        <v>0.17464389753340059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171509429.12000003</v>
      </c>
      <c r="C12" s="43">
        <v>0.10547080950372512</v>
      </c>
      <c r="D12" s="44">
        <v>-4.7856379116667513E-3</v>
      </c>
      <c r="E12" s="45">
        <v>-824728.87999996543</v>
      </c>
    </row>
    <row r="13" spans="1:5" s="51" customFormat="1" ht="18" customHeight="1" thickBot="1" x14ac:dyDescent="0.4">
      <c r="A13" s="46">
        <v>2023</v>
      </c>
      <c r="B13" s="47">
        <v>175006834.39000002</v>
      </c>
      <c r="C13" s="48">
        <v>2.0391912491020792E-2</v>
      </c>
      <c r="D13" s="53">
        <v>0</v>
      </c>
      <c r="E13" s="75">
        <v>0</v>
      </c>
    </row>
    <row r="14" spans="1:5" s="51" customFormat="1" ht="18" customHeight="1" thickTop="1" x14ac:dyDescent="0.35">
      <c r="A14" s="41">
        <v>2024</v>
      </c>
      <c r="B14" s="42">
        <v>176248761.50853395</v>
      </c>
      <c r="C14" s="43">
        <v>7.0964492493266196E-3</v>
      </c>
      <c r="D14" s="44">
        <v>-3.330196675053676E-2</v>
      </c>
      <c r="E14" s="45">
        <v>-6071627.5338338614</v>
      </c>
    </row>
    <row r="15" spans="1:5" s="51" customFormat="1" ht="18" customHeight="1" x14ac:dyDescent="0.35">
      <c r="A15" s="41">
        <v>2025</v>
      </c>
      <c r="B15" s="42">
        <v>180640342.95809567</v>
      </c>
      <c r="C15" s="43">
        <v>2.4916949270869404E-2</v>
      </c>
      <c r="D15" s="44">
        <v>-4.0662389382171038E-2</v>
      </c>
      <c r="E15" s="45">
        <v>-7656603.7672186494</v>
      </c>
    </row>
    <row r="16" spans="1:5" s="51" customFormat="1" ht="18" customHeight="1" x14ac:dyDescent="0.35">
      <c r="A16" s="41">
        <v>2026</v>
      </c>
      <c r="B16" s="42">
        <v>188050658.49155602</v>
      </c>
      <c r="C16" s="43">
        <v>4.1022483749266092E-2</v>
      </c>
      <c r="D16" s="44">
        <v>-5.1288590082502639E-2</v>
      </c>
      <c r="E16" s="45">
        <v>-10166266.619431555</v>
      </c>
    </row>
    <row r="17" spans="1:5" s="51" customFormat="1" ht="18" customHeight="1" x14ac:dyDescent="0.35">
      <c r="A17" s="41">
        <v>2027</v>
      </c>
      <c r="B17" s="42">
        <v>196268427.45056415</v>
      </c>
      <c r="C17" s="43">
        <v>4.3699761675533466E-2</v>
      </c>
      <c r="D17" s="44">
        <v>-5.3769069095455535E-2</v>
      </c>
      <c r="E17" s="45">
        <v>-11152848.942231834</v>
      </c>
    </row>
    <row r="18" spans="1:5" s="51" customFormat="1" ht="18" customHeight="1" x14ac:dyDescent="0.35">
      <c r="A18" s="41">
        <v>2028</v>
      </c>
      <c r="B18" s="42">
        <v>204000397.22109842</v>
      </c>
      <c r="C18" s="43">
        <v>3.9394872985782703E-2</v>
      </c>
      <c r="D18" s="44">
        <v>-5.7556657737558581E-2</v>
      </c>
      <c r="E18" s="45">
        <v>-12458659.862770915</v>
      </c>
    </row>
    <row r="19" spans="1:5" s="51" customFormat="1" ht="18" customHeight="1" x14ac:dyDescent="0.35">
      <c r="A19" s="41">
        <v>2029</v>
      </c>
      <c r="B19" s="42">
        <v>203982120.28789136</v>
      </c>
      <c r="C19" s="43">
        <v>-8.9592635387103492E-5</v>
      </c>
      <c r="D19" s="44">
        <v>-6.3164731132265728E-2</v>
      </c>
      <c r="E19" s="45">
        <v>-13753192.489589363</v>
      </c>
    </row>
    <row r="20" spans="1:5" s="51" customFormat="1" ht="18" customHeight="1" x14ac:dyDescent="0.35">
      <c r="A20" s="41">
        <v>2030</v>
      </c>
      <c r="B20" s="42">
        <v>206377749.20621404</v>
      </c>
      <c r="C20" s="43">
        <v>1.1744308348896393E-2</v>
      </c>
      <c r="D20" s="44">
        <v>-6.4973456713046662E-2</v>
      </c>
      <c r="E20" s="45">
        <v>-14340850.375699759</v>
      </c>
    </row>
    <row r="21" spans="1:5" s="51" customFormat="1" ht="18" customHeight="1" x14ac:dyDescent="0.35">
      <c r="A21" s="41">
        <v>2031</v>
      </c>
      <c r="B21" s="42">
        <v>213679715.00920433</v>
      </c>
      <c r="C21" s="43">
        <v>3.5381555575034973E-2</v>
      </c>
      <c r="D21" s="44">
        <v>-6.9947441350254991E-2</v>
      </c>
      <c r="E21" s="45">
        <v>-16070435.153734446</v>
      </c>
    </row>
    <row r="22" spans="1:5" s="51" customFormat="1" ht="18" customHeight="1" x14ac:dyDescent="0.35">
      <c r="A22" s="41">
        <v>2032</v>
      </c>
      <c r="B22" s="42">
        <v>223034265.50106007</v>
      </c>
      <c r="C22" s="43">
        <v>4.377837405601559E-2</v>
      </c>
      <c r="D22" s="44">
        <v>-6.94576904145211E-2</v>
      </c>
      <c r="E22" s="45">
        <v>-16647759.919593096</v>
      </c>
    </row>
    <row r="23" spans="1:5" s="51" customFormat="1" ht="18" customHeight="1" x14ac:dyDescent="0.35">
      <c r="A23" s="41">
        <v>2033</v>
      </c>
      <c r="B23" s="42">
        <v>230068928.84453845</v>
      </c>
      <c r="C23" s="43">
        <v>3.1540729078890939E-2</v>
      </c>
      <c r="D23" s="44">
        <v>-8.1351731733790622E-2</v>
      </c>
      <c r="E23" s="45">
        <v>-20373962.947718441</v>
      </c>
    </row>
    <row r="24" spans="1:5" s="51" customFormat="1" ht="18" customHeight="1" x14ac:dyDescent="0.35">
      <c r="A24" s="24" t="s">
        <v>4</v>
      </c>
      <c r="B24" s="93"/>
      <c r="C24" s="43"/>
      <c r="D24" s="106"/>
      <c r="E24" s="107"/>
    </row>
    <row r="25" spans="1:5" ht="21.75" customHeight="1" x14ac:dyDescent="0.35">
      <c r="A25" s="29" t="s">
        <v>53</v>
      </c>
      <c r="B25" s="3"/>
      <c r="C25" s="3"/>
    </row>
    <row r="26" spans="1:5" s="28" customFormat="1" ht="21.75" customHeight="1" x14ac:dyDescent="0.35">
      <c r="A26" s="70" t="s">
        <v>145</v>
      </c>
      <c r="B26" s="29"/>
      <c r="C26" s="29"/>
    </row>
    <row r="27" spans="1:5" ht="21.75" customHeight="1" x14ac:dyDescent="0.35">
      <c r="A27" s="110" t="s">
        <v>199</v>
      </c>
      <c r="B27" s="3"/>
      <c r="C27" s="3"/>
      <c r="D27" s="105"/>
      <c r="E27" s="105"/>
    </row>
    <row r="28" spans="1:5" ht="21.75" customHeight="1" x14ac:dyDescent="0.35">
      <c r="A28" s="110" t="s">
        <v>191</v>
      </c>
      <c r="B28" s="3"/>
      <c r="C28" s="3"/>
      <c r="D28" s="105"/>
      <c r="E28" s="105"/>
    </row>
    <row r="29" spans="1:5" ht="21.75" customHeight="1" x14ac:dyDescent="0.35">
      <c r="A29" s="209"/>
    </row>
    <row r="30" spans="1:5" ht="21.75" customHeight="1" x14ac:dyDescent="0.35">
      <c r="A30" s="263" t="str">
        <f>Headings!F7</f>
        <v>Page 7</v>
      </c>
      <c r="B30" s="263"/>
      <c r="C30" s="263"/>
      <c r="D30" s="263"/>
      <c r="E30" s="263"/>
    </row>
    <row r="32" spans="1:5" ht="21.75" customHeight="1" x14ac:dyDescent="0.35">
      <c r="A32" s="151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Headings!E8</f>
        <v>July 2024 Metro Transit Sales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s="51" customFormat="1" ht="18" customHeight="1" x14ac:dyDescent="0.35">
      <c r="A5" s="36">
        <v>2014</v>
      </c>
      <c r="B5" s="37">
        <v>479433577.19999999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526663507.63999999</v>
      </c>
      <c r="C6" s="43">
        <v>9.8511937181858356E-2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566774755.12</v>
      </c>
      <c r="C7" s="43">
        <v>7.6161053306579296E-2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590585094.28999996</v>
      </c>
      <c r="C8" s="43">
        <v>4.2010232380513823E-2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651379306.70000005</v>
      </c>
      <c r="C9" s="43">
        <v>0.10293895494109395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684963000.96000004</v>
      </c>
      <c r="C10" s="43">
        <v>5.155781572205731E-2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636716490.36999989</v>
      </c>
      <c r="C11" s="43">
        <v>-7.0436666684742022E-2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749253080</v>
      </c>
      <c r="C12" s="43">
        <v>0.17674520973157826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824497881</v>
      </c>
      <c r="C13" s="43">
        <v>0.10042641533085184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839931560.39999998</v>
      </c>
      <c r="C14" s="48">
        <v>1.871888303858471E-2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2024</v>
      </c>
      <c r="B15" s="42">
        <v>842020219.07458532</v>
      </c>
      <c r="C15" s="43">
        <v>2.4867010278679658E-3</v>
      </c>
      <c r="D15" s="44">
        <v>-3.3324928935429488E-2</v>
      </c>
      <c r="E15" s="45">
        <v>-29027606.899962187</v>
      </c>
    </row>
    <row r="16" spans="1:5" s="51" customFormat="1" ht="18" customHeight="1" x14ac:dyDescent="0.35">
      <c r="A16" s="41">
        <v>2025</v>
      </c>
      <c r="B16" s="42">
        <v>871042829.01809788</v>
      </c>
      <c r="C16" s="43">
        <v>3.4467830208886996E-2</v>
      </c>
      <c r="D16" s="44">
        <v>-4.0689259151773904E-2</v>
      </c>
      <c r="E16" s="45">
        <v>-36945367.015148401</v>
      </c>
    </row>
    <row r="17" spans="1:5" s="51" customFormat="1" ht="18" customHeight="1" x14ac:dyDescent="0.35">
      <c r="A17" s="41">
        <v>2026</v>
      </c>
      <c r="B17" s="42">
        <v>909802339.98891854</v>
      </c>
      <c r="C17" s="43">
        <v>4.4497824538103581E-2</v>
      </c>
      <c r="D17" s="44">
        <v>-5.1320678211571491E-2</v>
      </c>
      <c r="E17" s="45">
        <v>-49217551.236053109</v>
      </c>
    </row>
    <row r="18" spans="1:5" s="51" customFormat="1" ht="18" customHeight="1" x14ac:dyDescent="0.35">
      <c r="A18" s="41">
        <v>2027</v>
      </c>
      <c r="B18" s="42">
        <v>950509216.6396271</v>
      </c>
      <c r="C18" s="43">
        <v>4.4742549960032463E-2</v>
      </c>
      <c r="D18" s="44">
        <v>-5.380118423665281E-2</v>
      </c>
      <c r="E18" s="45">
        <v>-54046275.08628726</v>
      </c>
    </row>
    <row r="19" spans="1:5" s="51" customFormat="1" ht="18" customHeight="1" x14ac:dyDescent="0.35">
      <c r="A19" s="41">
        <v>2028</v>
      </c>
      <c r="B19" s="42">
        <v>987978043.42475235</v>
      </c>
      <c r="C19" s="43">
        <v>3.941974062870246E-2</v>
      </c>
      <c r="D19" s="44">
        <v>-5.7589598951138576E-2</v>
      </c>
      <c r="E19" s="45">
        <v>-60374184.357513309</v>
      </c>
    </row>
    <row r="20" spans="1:5" s="51" customFormat="1" ht="18" customHeight="1" x14ac:dyDescent="0.35">
      <c r="A20" s="41">
        <v>2029</v>
      </c>
      <c r="B20" s="42">
        <v>1026879318.1477894</v>
      </c>
      <c r="C20" s="43">
        <v>3.9374634873654335E-2</v>
      </c>
      <c r="D20" s="44">
        <v>-6.3083484024543002E-2</v>
      </c>
      <c r="E20" s="45">
        <v>-69140765.433156848</v>
      </c>
    </row>
    <row r="21" spans="1:5" s="51" customFormat="1" ht="18" customHeight="1" x14ac:dyDescent="0.35">
      <c r="A21" s="41">
        <v>2030</v>
      </c>
      <c r="B21" s="42">
        <v>1075611478.4169197</v>
      </c>
      <c r="C21" s="43">
        <v>4.7456560286976979E-2</v>
      </c>
      <c r="D21" s="44">
        <v>-6.4784308422664916E-2</v>
      </c>
      <c r="E21" s="45">
        <v>-74509812.429679632</v>
      </c>
    </row>
    <row r="22" spans="1:5" s="51" customFormat="1" ht="18" customHeight="1" x14ac:dyDescent="0.35">
      <c r="A22" s="41">
        <v>2031</v>
      </c>
      <c r="B22" s="42">
        <v>1113689514.6510186</v>
      </c>
      <c r="C22" s="43">
        <v>3.5401292193480538E-2</v>
      </c>
      <c r="D22" s="44">
        <v>-6.9760643796137667E-2</v>
      </c>
      <c r="E22" s="45">
        <v>-83517964.50336051</v>
      </c>
    </row>
    <row r="23" spans="1:5" s="51" customFormat="1" ht="18" customHeight="1" x14ac:dyDescent="0.35">
      <c r="A23" s="41">
        <v>2032</v>
      </c>
      <c r="B23" s="42">
        <v>1162471297.8301065</v>
      </c>
      <c r="C23" s="43">
        <v>4.3801959646153188E-2</v>
      </c>
      <c r="D23" s="44">
        <v>-6.9269092065552651E-2</v>
      </c>
      <c r="E23" s="45">
        <v>-86516232.206857681</v>
      </c>
    </row>
    <row r="24" spans="1:5" s="51" customFormat="1" ht="18" customHeight="1" x14ac:dyDescent="0.35">
      <c r="A24" s="41">
        <v>2033</v>
      </c>
      <c r="B24" s="42">
        <v>1199155414.5344</v>
      </c>
      <c r="C24" s="43">
        <v>3.1557008566808431E-2</v>
      </c>
      <c r="D24" s="44">
        <v>-8.1170008840467434E-2</v>
      </c>
      <c r="E24" s="45">
        <v>-105934129.85575008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30</v>
      </c>
      <c r="B26" s="3"/>
      <c r="C26" s="3"/>
    </row>
    <row r="27" spans="1:5" ht="21.75" customHeight="1" x14ac:dyDescent="0.35">
      <c r="A27" s="29" t="s">
        <v>165</v>
      </c>
      <c r="B27" s="3"/>
      <c r="C27" s="3"/>
    </row>
    <row r="28" spans="1:5" ht="21.75" customHeight="1" x14ac:dyDescent="0.35">
      <c r="A28" s="110" t="s">
        <v>204</v>
      </c>
      <c r="B28" s="3"/>
      <c r="C28" s="3"/>
    </row>
    <row r="29" spans="1:5" ht="21.75" customHeight="1" x14ac:dyDescent="0.35">
      <c r="A29" s="209"/>
      <c r="B29" s="127"/>
    </row>
    <row r="30" spans="1:5" ht="21.75" customHeight="1" x14ac:dyDescent="0.35">
      <c r="A30" s="263" t="str">
        <f>Headings!F8</f>
        <v>Page 8</v>
      </c>
      <c r="B30" s="266"/>
      <c r="C30" s="266"/>
      <c r="D30" s="266"/>
      <c r="E30" s="265"/>
    </row>
    <row r="31" spans="1:5" ht="21.75" customHeight="1" x14ac:dyDescent="0.35">
      <c r="A31" s="3"/>
      <c r="B31" s="3"/>
      <c r="C31" s="3"/>
    </row>
    <row r="32" spans="1:5" ht="21.75" customHeight="1" x14ac:dyDescent="0.35">
      <c r="A32" s="151"/>
    </row>
    <row r="34" spans="1:2" ht="21.75" customHeight="1" x14ac:dyDescent="0.35">
      <c r="A34" s="110"/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4" t="str">
        <f>Headings!E9</f>
        <v>July 2024 Mental Health Sales Tax Forecast</v>
      </c>
      <c r="B1" s="265"/>
      <c r="C1" s="265"/>
      <c r="D1" s="265"/>
      <c r="E1" s="265"/>
    </row>
    <row r="2" spans="1:5" ht="21.75" customHeight="1" x14ac:dyDescent="0.35">
      <c r="A2" s="264" t="s">
        <v>84</v>
      </c>
      <c r="B2" s="265"/>
      <c r="C2" s="265"/>
      <c r="D2" s="265"/>
      <c r="E2" s="265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March 2024 Forecast</v>
      </c>
      <c r="E4" s="34" t="str">
        <f>Headings!F55</f>
        <v>$ Change from March 2024 Forecast</v>
      </c>
    </row>
    <row r="5" spans="1:5" ht="18" customHeight="1" x14ac:dyDescent="0.35">
      <c r="A5" s="36">
        <v>2014</v>
      </c>
      <c r="B5" s="37">
        <v>52288413.001330756</v>
      </c>
      <c r="C5" s="72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57487652.461434349</v>
      </c>
      <c r="C6" s="43">
        <v>9.9433873810078621E-2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61907549.661434352</v>
      </c>
      <c r="C7" s="43">
        <v>7.6884287507914761E-2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64979113.680000007</v>
      </c>
      <c r="C8" s="43">
        <v>4.9615338280447174E-2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71198451.760000005</v>
      </c>
      <c r="C9" s="43">
        <v>9.5712879535847728E-2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74773246.499999985</v>
      </c>
      <c r="C10" s="43">
        <v>5.0208883081476419E-2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70393210.150000006</v>
      </c>
      <c r="C11" s="43">
        <v>-5.8577586971564455E-2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82602623.599999994</v>
      </c>
      <c r="C12" s="43">
        <v>0.17344589661393628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90416789.480000004</v>
      </c>
      <c r="C13" s="43">
        <v>9.4599487757674794E-2</v>
      </c>
      <c r="D13" s="44">
        <v>8.2728005112997494E-8</v>
      </c>
      <c r="E13" s="45">
        <v>7.4800000041723251</v>
      </c>
    </row>
    <row r="14" spans="1:5" ht="18" customHeight="1" thickBot="1" x14ac:dyDescent="0.4">
      <c r="A14" s="46">
        <v>2023</v>
      </c>
      <c r="B14" s="47">
        <v>91971205.430000007</v>
      </c>
      <c r="C14" s="48">
        <v>1.7191673791335349E-2</v>
      </c>
      <c r="D14" s="53">
        <v>0</v>
      </c>
      <c r="E14" s="75">
        <v>0</v>
      </c>
    </row>
    <row r="15" spans="1:5" ht="18" customHeight="1" thickTop="1" x14ac:dyDescent="0.35">
      <c r="A15" s="41">
        <v>2024</v>
      </c>
      <c r="B15" s="42">
        <v>91780203.879129797</v>
      </c>
      <c r="C15" s="43">
        <v>-2.0767538054677903E-3</v>
      </c>
      <c r="D15" s="44">
        <v>-3.3324928935429599E-2</v>
      </c>
      <c r="E15" s="45">
        <v>-3164009.1520958841</v>
      </c>
    </row>
    <row r="16" spans="1:5" s="96" customFormat="1" ht="18" customHeight="1" x14ac:dyDescent="0.35">
      <c r="A16" s="41">
        <v>2025</v>
      </c>
      <c r="B16" s="42">
        <v>94943668.362972662</v>
      </c>
      <c r="C16" s="43">
        <v>3.4467830208886774E-2</v>
      </c>
      <c r="D16" s="44">
        <v>-4.0689259151774015E-2</v>
      </c>
      <c r="E16" s="45">
        <v>-4027045.0046511889</v>
      </c>
    </row>
    <row r="17" spans="1:5" s="126" customFormat="1" ht="18" customHeight="1" x14ac:dyDescent="0.35">
      <c r="A17" s="41">
        <v>2026</v>
      </c>
      <c r="B17" s="42">
        <v>99168455.058792114</v>
      </c>
      <c r="C17" s="43">
        <v>4.4497824538103581E-2</v>
      </c>
      <c r="D17" s="44">
        <v>-5.1320678211571602E-2</v>
      </c>
      <c r="E17" s="45">
        <v>-5364713.0847297907</v>
      </c>
    </row>
    <row r="18" spans="1:5" s="141" customFormat="1" ht="18" customHeight="1" x14ac:dyDescent="0.35">
      <c r="A18" s="41">
        <v>2027</v>
      </c>
      <c r="B18" s="42">
        <v>103605504.61371936</v>
      </c>
      <c r="C18" s="43">
        <v>4.4742549960032463E-2</v>
      </c>
      <c r="D18" s="44">
        <v>-5.380118423665281E-2</v>
      </c>
      <c r="E18" s="45">
        <v>-5891043.984405309</v>
      </c>
    </row>
    <row r="19" spans="1:5" s="143" customFormat="1" ht="18" customHeight="1" x14ac:dyDescent="0.35">
      <c r="A19" s="41">
        <v>2028</v>
      </c>
      <c r="B19" s="42">
        <v>107689606.733298</v>
      </c>
      <c r="C19" s="43">
        <v>3.941974062870246E-2</v>
      </c>
      <c r="D19" s="44">
        <v>-5.7589598951138576E-2</v>
      </c>
      <c r="E19" s="45">
        <v>-6580786.0949689597</v>
      </c>
    </row>
    <row r="20" spans="1:5" s="154" customFormat="1" ht="18" customHeight="1" x14ac:dyDescent="0.35">
      <c r="A20" s="41">
        <v>2029</v>
      </c>
      <c r="B20" s="42">
        <v>111929845.67810903</v>
      </c>
      <c r="C20" s="43">
        <v>3.9374634873654335E-2</v>
      </c>
      <c r="D20" s="44">
        <v>-6.3083484024543002E-2</v>
      </c>
      <c r="E20" s="45">
        <v>-7536343.4322140962</v>
      </c>
    </row>
    <row r="21" spans="1:5" s="156" customFormat="1" ht="18" customHeight="1" x14ac:dyDescent="0.35">
      <c r="A21" s="41">
        <v>2030</v>
      </c>
      <c r="B21" s="42">
        <v>117241651.14744425</v>
      </c>
      <c r="C21" s="43">
        <v>4.7456560286976979E-2</v>
      </c>
      <c r="D21" s="44">
        <v>-6.4784308422664916E-2</v>
      </c>
      <c r="E21" s="45">
        <v>-8121569.5548350811</v>
      </c>
    </row>
    <row r="22" spans="1:5" s="156" customFormat="1" ht="18" customHeight="1" x14ac:dyDescent="0.35">
      <c r="A22" s="41">
        <v>2031</v>
      </c>
      <c r="B22" s="42">
        <v>121392157.09696104</v>
      </c>
      <c r="C22" s="43">
        <v>3.5401292193480538E-2</v>
      </c>
      <c r="D22" s="44">
        <v>-6.9760643796137556E-2</v>
      </c>
      <c r="E22" s="45">
        <v>-9103458.1308662891</v>
      </c>
    </row>
    <row r="23" spans="1:5" s="156" customFormat="1" ht="18" customHeight="1" x14ac:dyDescent="0.35">
      <c r="A23" s="41">
        <v>2032</v>
      </c>
      <c r="B23" s="42">
        <v>126709371.46348161</v>
      </c>
      <c r="C23" s="43">
        <v>4.3801959646153188E-2</v>
      </c>
      <c r="D23" s="44">
        <v>-6.9269092065552762E-2</v>
      </c>
      <c r="E23" s="45">
        <v>-9430269.3105475008</v>
      </c>
    </row>
    <row r="24" spans="1:5" s="156" customFormat="1" ht="18" customHeight="1" x14ac:dyDescent="0.35">
      <c r="A24" s="41">
        <v>2033</v>
      </c>
      <c r="B24" s="42">
        <v>130707940.18424959</v>
      </c>
      <c r="C24" s="43">
        <v>3.1557008566808431E-2</v>
      </c>
      <c r="D24" s="44">
        <v>-8.1170008840467545E-2</v>
      </c>
      <c r="E24" s="45">
        <v>-11546820.154276773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24</v>
      </c>
      <c r="B26" s="3"/>
      <c r="C26" s="3"/>
    </row>
    <row r="27" spans="1:5" ht="21.75" customHeight="1" x14ac:dyDescent="0.35">
      <c r="A27" s="70" t="s">
        <v>166</v>
      </c>
      <c r="B27" s="3"/>
      <c r="C27" s="3"/>
    </row>
    <row r="28" spans="1:5" ht="21.75" customHeight="1" x14ac:dyDescent="0.35">
      <c r="A28" s="110" t="s">
        <v>201</v>
      </c>
      <c r="B28" s="3"/>
      <c r="C28" s="3"/>
    </row>
    <row r="29" spans="1:5" ht="21.75" customHeight="1" x14ac:dyDescent="0.35">
      <c r="A29" s="209"/>
    </row>
    <row r="30" spans="1:5" ht="21.75" customHeight="1" x14ac:dyDescent="0.35">
      <c r="A30" s="263" t="str">
        <f>Headings!F9</f>
        <v>Page 9</v>
      </c>
      <c r="B30" s="266"/>
      <c r="C30" s="266"/>
      <c r="D30" s="266"/>
      <c r="E30" s="265"/>
    </row>
    <row r="31" spans="1:5" ht="21.75" customHeight="1" x14ac:dyDescent="0.35">
      <c r="A31" s="3"/>
      <c r="B31" s="3"/>
      <c r="C31" s="3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52</vt:i4>
      </vt:variant>
    </vt:vector>
  </HeadingPairs>
  <TitlesOfParts>
    <vt:vector size="106" baseType="lpstr">
      <vt:lpstr>Contents</vt:lpstr>
      <vt:lpstr>Countywide AV</vt:lpstr>
      <vt:lpstr>Unincorporated AV</vt:lpstr>
      <vt:lpstr>Countywide NC</vt:lpstr>
      <vt:lpstr>Unincorporated NC</vt:lpstr>
      <vt:lpstr>Sales and Use Taxbase</vt:lpstr>
      <vt:lpstr>Local Sales Tax</vt:lpstr>
      <vt:lpstr>Transit Sales Tax</vt:lpstr>
      <vt:lpstr>Mental Health Sales Tax</vt:lpstr>
      <vt:lpstr>CJ Sales Tax</vt:lpstr>
      <vt:lpstr>Health Thru Housing Sales Tax</vt:lpstr>
      <vt:lpstr>Cultural Access Prog. Sales Tax</vt:lpstr>
      <vt:lpstr>Hotel Sales Tax</vt:lpstr>
      <vt:lpstr>Hotel Tax (HB 2015)</vt:lpstr>
      <vt:lpstr>Rental Car Sales Tax</vt:lpstr>
      <vt:lpstr>Cannabis Excise Tax</vt:lpstr>
      <vt:lpstr>REET</vt:lpstr>
      <vt:lpstr>Investment Pool Nom</vt:lpstr>
      <vt:lpstr>Investment Pool Real</vt:lpstr>
      <vt:lpstr>CPI-U</vt:lpstr>
      <vt:lpstr>CPI-W</vt:lpstr>
      <vt:lpstr>Seattle CPI-U</vt:lpstr>
      <vt:lpstr>Seattle CPI-W</vt:lpstr>
      <vt:lpstr>COLA(new)</vt:lpstr>
      <vt:lpstr>Pharmaceuticals PPI</vt:lpstr>
      <vt:lpstr>Transportation CPI</vt:lpstr>
      <vt:lpstr>Retail Gas</vt:lpstr>
      <vt:lpstr>Diesel and Gas</vt:lpstr>
      <vt:lpstr>Docs</vt:lpstr>
      <vt:lpstr>Document Rev Detail</vt:lpstr>
      <vt:lpstr>Gambling</vt:lpstr>
      <vt:lpstr>E911</vt:lpstr>
      <vt:lpstr>Delinquencies</vt:lpstr>
      <vt:lpstr>CX</vt:lpstr>
      <vt:lpstr>DD-MH</vt:lpstr>
      <vt:lpstr>Veterans</vt:lpstr>
      <vt:lpstr>AFIS</vt:lpstr>
      <vt:lpstr>Parks</vt:lpstr>
      <vt:lpstr>VSHSL</vt:lpstr>
      <vt:lpstr>PSERN</vt:lpstr>
      <vt:lpstr>BSFK</vt:lpstr>
      <vt:lpstr>CCC</vt:lpstr>
      <vt:lpstr>EMS</vt:lpstr>
      <vt:lpstr>CF</vt:lpstr>
      <vt:lpstr>Roads</vt:lpstr>
      <vt:lpstr>Roads2</vt:lpstr>
      <vt:lpstr>Flood</vt:lpstr>
      <vt:lpstr>Marine</vt:lpstr>
      <vt:lpstr>Transit </vt:lpstr>
      <vt:lpstr>UTGO</vt:lpstr>
      <vt:lpstr>One Cent Levy</vt:lpstr>
      <vt:lpstr>KC I+P Index</vt:lpstr>
      <vt:lpstr>Appendix</vt:lpstr>
      <vt:lpstr>Headings</vt:lpstr>
      <vt:lpstr>AFIS!Print_Area</vt:lpstr>
      <vt:lpstr>Appendix!Print_Area</vt:lpstr>
      <vt:lpstr>BSFK!Print_Area</vt:lpstr>
      <vt:lpstr>'Cannabis Excise Tax'!Print_Area</vt:lpstr>
      <vt:lpstr>CCC!Print_Area</vt:lpstr>
      <vt:lpstr>CF!Print_Area</vt:lpstr>
      <vt:lpstr>'CJ Sales Tax'!Print_Area</vt:lpstr>
      <vt:lpstr>'COLA(new)'!Print_Area</vt:lpstr>
      <vt:lpstr>Contents!Print_Area</vt:lpstr>
      <vt:lpstr>'Countywide AV'!Print_Area</vt:lpstr>
      <vt:lpstr>'Countywide NC'!Print_Area</vt:lpstr>
      <vt:lpstr>'CPI-U'!Print_Area</vt:lpstr>
      <vt:lpstr>'CPI-W'!Print_Area</vt:lpstr>
      <vt:lpstr>'Cultural Access Prog. Sales Tax'!Print_Area</vt:lpstr>
      <vt:lpstr>CX!Print_Area</vt:lpstr>
      <vt:lpstr>'DD-MH'!Print_Area</vt:lpstr>
      <vt:lpstr>Delinquencies!Print_Area</vt:lpstr>
      <vt:lpstr>'Diesel and Gas'!Print_Area</vt:lpstr>
      <vt:lpstr>Docs!Print_Area</vt:lpstr>
      <vt:lpstr>'E911'!Print_Area</vt:lpstr>
      <vt:lpstr>EMS!Print_Area</vt:lpstr>
      <vt:lpstr>Flood!Print_Area</vt:lpstr>
      <vt:lpstr>Gambling!Print_Area</vt:lpstr>
      <vt:lpstr>'Health Thru Housing Sales Tax'!Print_Area</vt:lpstr>
      <vt:lpstr>'Hotel Sales Tax'!Print_Area</vt:lpstr>
      <vt:lpstr>'Hotel Tax (HB 2015)'!Print_Area</vt:lpstr>
      <vt:lpstr>'Investment Pool Nom'!Print_Area</vt:lpstr>
      <vt:lpstr>'Investment Pool Real'!Print_Area</vt:lpstr>
      <vt:lpstr>'KC I+P Index'!Print_Area</vt:lpstr>
      <vt:lpstr>'Local Sales Tax'!Print_Area</vt:lpstr>
      <vt:lpstr>Marine!Print_Area</vt:lpstr>
      <vt:lpstr>'Mental Health Sales Tax'!Print_Area</vt:lpstr>
      <vt:lpstr>'One Cent Levy'!Print_Area</vt:lpstr>
      <vt:lpstr>Parks!Print_Area</vt:lpstr>
      <vt:lpstr>'Pharmaceuticals PPI'!Print_Area</vt:lpstr>
      <vt:lpstr>PSERN!Print_Area</vt:lpstr>
      <vt:lpstr>REET!Print_Area</vt:lpstr>
      <vt:lpstr>'Rental Car Sales Tax'!Print_Area</vt:lpstr>
      <vt:lpstr>'Retail Gas'!Print_Area</vt:lpstr>
      <vt:lpstr>Roads!Print_Area</vt:lpstr>
      <vt:lpstr>Roads2!Print_Area</vt:lpstr>
      <vt:lpstr>'Sales and Use Taxbase'!Print_Area</vt:lpstr>
      <vt:lpstr>'Seattle CPI-U'!Print_Area</vt:lpstr>
      <vt:lpstr>'Seattle CPI-W'!Print_Area</vt:lpstr>
      <vt:lpstr>'Transit '!Print_Area</vt:lpstr>
      <vt:lpstr>'Transit Sales Tax'!Print_Area</vt:lpstr>
      <vt:lpstr>'Transportation CPI'!Print_Area</vt:lpstr>
      <vt:lpstr>'Unincorporated AV'!Print_Area</vt:lpstr>
      <vt:lpstr>'Unincorporated NC'!Print_Area</vt:lpstr>
      <vt:lpstr>UTGO!Print_Area</vt:lpstr>
      <vt:lpstr>Veterans!Print_Area</vt:lpstr>
      <vt:lpstr>VSHSL!Print_Area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Cacallori</dc:creator>
  <cp:lastModifiedBy>Cacallori, Anthony</cp:lastModifiedBy>
  <cp:lastPrinted>2024-07-22T19:01:10Z</cp:lastPrinted>
  <dcterms:created xsi:type="dcterms:W3CDTF">2010-06-11T22:06:58Z</dcterms:created>
  <dcterms:modified xsi:type="dcterms:W3CDTF">2024-07-22T19:01:20Z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2e0c10f4-dc2e-495c-9e15-4dff3c776525</vt:lpwstr>
  </property>
</Properties>
</file>