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ate1904="1"/>
  <mc:AlternateContent xmlns:mc="http://schemas.openxmlformats.org/markup-compatibility/2006">
    <mc:Choice Requires="x15">
      <x15ac:absPath xmlns:x15ac="http://schemas.microsoft.com/office/spreadsheetml/2010/11/ac" url="C:\Users\cacalla\Dropbox\Economics\Forecast History\2025_1 March\"/>
    </mc:Choice>
  </mc:AlternateContent>
  <xr:revisionPtr revIDLastSave="0" documentId="13_ncr:1_{D04985FB-AE96-45A9-AA4B-34E8FE603192}" xr6:coauthVersionLast="47" xr6:coauthVersionMax="47" xr10:uidLastSave="{00000000-0000-0000-0000-000000000000}"/>
  <bookViews>
    <workbookView xWindow="-108" yWindow="-108" windowWidth="23256" windowHeight="12576" tabRatio="681" xr2:uid="{00000000-000D-0000-FFFF-FFFF00000000}"/>
  </bookViews>
  <sheets>
    <sheet name="Contents" sheetId="20" r:id="rId1"/>
    <sheet name="Countywide AV" sheetId="16" r:id="rId2"/>
    <sheet name="Unincorporated AV" sheetId="18" r:id="rId3"/>
    <sheet name="Countywide NC" sheetId="17" r:id="rId4"/>
    <sheet name="Unincorporated NC" sheetId="19" r:id="rId5"/>
    <sheet name="Sales and Use Taxbase" sheetId="26" r:id="rId6"/>
    <sheet name="Local Sales Tax" sheetId="1" r:id="rId7"/>
    <sheet name="Transit Sales Tax" sheetId="8" r:id="rId8"/>
    <sheet name="Mental Health Sales Tax" sheetId="21" r:id="rId9"/>
    <sheet name="CJ Sales Tax" sheetId="9" r:id="rId10"/>
    <sheet name="Health Thru Housing Sales Tax" sheetId="85" r:id="rId11"/>
    <sheet name="Cultural Access Prog. Sales Tax" sheetId="91" r:id="rId12"/>
    <sheet name="Hotel Sales Tax" sheetId="10" r:id="rId13"/>
    <sheet name="Hotel Tax (HB 2015)" sheetId="80" r:id="rId14"/>
    <sheet name="Rental Car Sales Tax" sheetId="11" r:id="rId15"/>
    <sheet name="Cannabis Excise Tax" sheetId="92" r:id="rId16"/>
    <sheet name="REET" sheetId="4" r:id="rId17"/>
    <sheet name="Investment Pool Nom" sheetId="5" r:id="rId18"/>
    <sheet name="Investment Pool Real" sheetId="35" r:id="rId19"/>
    <sheet name="CPI-U" sheetId="34" r:id="rId20"/>
    <sheet name="CPI-W" sheetId="7" r:id="rId21"/>
    <sheet name="Seattle CPI-U" sheetId="33" r:id="rId22"/>
    <sheet name="Seattle CPI-W" sheetId="13" r:id="rId23"/>
    <sheet name="COLA(new)" sheetId="62" r:id="rId24"/>
    <sheet name="Pharmaceuticals PPI" sheetId="14" r:id="rId25"/>
    <sheet name="Transportation CPI" sheetId="15" r:id="rId26"/>
    <sheet name="Retail Gas" sheetId="37" r:id="rId27"/>
    <sheet name="Diesel and Gas" sheetId="32" r:id="rId28"/>
    <sheet name="Docs" sheetId="81" r:id="rId29"/>
    <sheet name="Document Rev Detail" sheetId="94" r:id="rId30"/>
    <sheet name="Gambling" sheetId="69" r:id="rId31"/>
    <sheet name="E911" sheetId="82" r:id="rId32"/>
    <sheet name="Delinquencies" sheetId="83" r:id="rId33"/>
    <sheet name="CX" sheetId="39" r:id="rId34"/>
    <sheet name="DD-MH" sheetId="40" r:id="rId35"/>
    <sheet name="Veterans" sheetId="41" r:id="rId36"/>
    <sheet name="AFIS" sheetId="42" r:id="rId37"/>
    <sheet name="Parks" sheetId="43" r:id="rId38"/>
    <sheet name="VSHSL" sheetId="46" r:id="rId39"/>
    <sheet name="PSERN" sheetId="63" r:id="rId40"/>
    <sheet name="BSFK" sheetId="64" r:id="rId41"/>
    <sheet name="CCC" sheetId="87" r:id="rId42"/>
    <sheet name="EMS" sheetId="48" r:id="rId43"/>
    <sheet name="CF" sheetId="49" r:id="rId44"/>
    <sheet name="Roads" sheetId="50" r:id="rId45"/>
    <sheet name="Roads2" sheetId="68" r:id="rId46"/>
    <sheet name="Flood" sheetId="56" r:id="rId47"/>
    <sheet name="Marine" sheetId="70" r:id="rId48"/>
    <sheet name="Transit " sheetId="53" r:id="rId49"/>
    <sheet name="UTGO" sheetId="54" r:id="rId50"/>
    <sheet name="KC I+P Index" sheetId="78" r:id="rId51"/>
    <sheet name="Appendix" sheetId="77" r:id="rId52"/>
    <sheet name="Headings" sheetId="29" r:id="rId53"/>
  </sheets>
  <definedNames>
    <definedName name="_xlnm.Print_Area" localSheetId="36">AFIS!$A$1:$E$30</definedName>
    <definedName name="_xlnm.Print_Area" localSheetId="51">Appendix!$A$1:$C$30</definedName>
    <definedName name="_xlnm.Print_Area" localSheetId="40">BSFK!$A$1:$E$30</definedName>
    <definedName name="_xlnm.Print_Area" localSheetId="15">'Cannabis Excise Tax'!$A$1:$E$30</definedName>
    <definedName name="_xlnm.Print_Area" localSheetId="41">CCC!$A$1:$E$30</definedName>
    <definedName name="_xlnm.Print_Area" localSheetId="43">CF!$A$1:$E$30</definedName>
    <definedName name="_xlnm.Print_Area" localSheetId="9">'CJ Sales Tax'!$A$1:$E$30</definedName>
    <definedName name="_xlnm.Print_Area" localSheetId="23">'COLA(new)'!$A$1:$D$31</definedName>
    <definedName name="_xlnm.Print_Area" localSheetId="0">Contents!$A$1:$F$31</definedName>
    <definedName name="_xlnm.Print_Area" localSheetId="1">'Countywide AV'!$A$1:$E$30</definedName>
    <definedName name="_xlnm.Print_Area" localSheetId="3">'Countywide NC'!$A$1:$E$30</definedName>
    <definedName name="_xlnm.Print_Area" localSheetId="19">'CPI-U'!$A$1:$D$30</definedName>
    <definedName name="_xlnm.Print_Area" localSheetId="20">'CPI-W'!$A$1:$D$30</definedName>
    <definedName name="_xlnm.Print_Area" localSheetId="11">'Cultural Access Prog. Sales Tax'!$A$1:$E$30</definedName>
    <definedName name="_xlnm.Print_Area" localSheetId="33">CX!$A$1:$E$30</definedName>
    <definedName name="_xlnm.Print_Area" localSheetId="34">'DD-MH'!$A$1:$E$30</definedName>
    <definedName name="_xlnm.Print_Area" localSheetId="32">Delinquencies!$A$1:$E$30</definedName>
    <definedName name="_xlnm.Print_Area" localSheetId="27">'Diesel and Gas'!$A$1:$E$30</definedName>
    <definedName name="_xlnm.Print_Area" localSheetId="28">Docs!$A$1:$E$30</definedName>
    <definedName name="_xlnm.Print_Area" localSheetId="31">'E911'!$A$1:$E$30</definedName>
    <definedName name="_xlnm.Print_Area" localSheetId="42">EMS!$A$1:$E$30</definedName>
    <definedName name="_xlnm.Print_Area" localSheetId="46">Flood!$A$1:$E$30</definedName>
    <definedName name="_xlnm.Print_Area" localSheetId="30">Gambling!$A$1:$E$30</definedName>
    <definedName name="_xlnm.Print_Area" localSheetId="10">'Health Thru Housing Sales Tax'!$A$1:$E$30</definedName>
    <definedName name="_xlnm.Print_Area" localSheetId="12">'Hotel Sales Tax'!$A$1:$E$30</definedName>
    <definedName name="_xlnm.Print_Area" localSheetId="13">'Hotel Tax (HB 2015)'!$A$1:$E$31</definedName>
    <definedName name="_xlnm.Print_Area" localSheetId="17">'Investment Pool Nom'!$A$1:$D$30</definedName>
    <definedName name="_xlnm.Print_Area" localSheetId="18">'Investment Pool Real'!$A$1:$D$30</definedName>
    <definedName name="_xlnm.Print_Area" localSheetId="50">'KC I+P Index'!$A$1:$D$30</definedName>
    <definedName name="_xlnm.Print_Area" localSheetId="6">'Local Sales Tax'!$A$1:$E$30</definedName>
    <definedName name="_xlnm.Print_Area" localSheetId="47">Marine!$A$1:$E$30</definedName>
    <definedName name="_xlnm.Print_Area" localSheetId="8">'Mental Health Sales Tax'!$A$1:$E$30</definedName>
    <definedName name="_xlnm.Print_Area" localSheetId="37">Parks!$A$1:$E$30</definedName>
    <definedName name="_xlnm.Print_Area" localSheetId="24">'Pharmaceuticals PPI'!$A$1:$D$30</definedName>
    <definedName name="_xlnm.Print_Area" localSheetId="39">PSERN!$A$1:$E$30</definedName>
    <definedName name="_xlnm.Print_Area" localSheetId="16">REET!$A$1:$E$30</definedName>
    <definedName name="_xlnm.Print_Area" localSheetId="14">'Rental Car Sales Tax'!$A$1:$E$30</definedName>
    <definedName name="_xlnm.Print_Area" localSheetId="26">'Retail Gas'!$A$1:$E$31</definedName>
    <definedName name="_xlnm.Print_Area" localSheetId="44">Roads!$A$1:$E$30</definedName>
    <definedName name="_xlnm.Print_Area" localSheetId="45">Roads2!$A$1:$E$27</definedName>
    <definedName name="_xlnm.Print_Area" localSheetId="5">'Sales and Use Taxbase'!$A$1:$E$30</definedName>
    <definedName name="_xlnm.Print_Area" localSheetId="21">'Seattle CPI-U'!$A$1:$D$30</definedName>
    <definedName name="_xlnm.Print_Area" localSheetId="22">'Seattle CPI-W'!$A$1:$D$30</definedName>
    <definedName name="_xlnm.Print_Area" localSheetId="48">'Transit '!$A$1:$E$30</definedName>
    <definedName name="_xlnm.Print_Area" localSheetId="7">'Transit Sales Tax'!$A$1:$E$30</definedName>
    <definedName name="_xlnm.Print_Area" localSheetId="25">'Transportation CPI'!$A$1:$D$30</definedName>
    <definedName name="_xlnm.Print_Area" localSheetId="2">'Unincorporated AV'!$A$1:$E$30</definedName>
    <definedName name="_xlnm.Print_Area" localSheetId="4">'Unincorporated NC'!$A$1:$E$30</definedName>
    <definedName name="_xlnm.Print_Area" localSheetId="49">UTGO!$A$1:$E$30</definedName>
    <definedName name="_xlnm.Print_Area" localSheetId="35">Veterans!$A$1:$E$30</definedName>
    <definedName name="_xlnm.Print_Area" localSheetId="38">VSHSL!$A$1:$E$30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49" l="1"/>
  <c r="D4" i="49"/>
  <c r="A30" i="92" l="1"/>
  <c r="A30" i="29"/>
  <c r="E30" i="29" s="1"/>
  <c r="F30" i="29"/>
  <c r="G30" i="29"/>
  <c r="F16" i="29"/>
  <c r="E4" i="92" l="1"/>
  <c r="D4" i="92"/>
  <c r="F12" i="29" l="1"/>
  <c r="A30" i="91" s="1"/>
  <c r="E4" i="91"/>
  <c r="D4" i="91"/>
  <c r="F42" i="29" l="1"/>
  <c r="A30" i="87" s="1"/>
  <c r="E4" i="87"/>
  <c r="D4" i="87"/>
  <c r="F46" i="29"/>
  <c r="A2" i="29"/>
  <c r="G2" i="29" s="1"/>
  <c r="A24" i="68"/>
  <c r="F11" i="29"/>
  <c r="A30" i="85" s="1"/>
  <c r="E4" i="85"/>
  <c r="D4" i="85"/>
  <c r="F52" i="29"/>
  <c r="D4" i="78"/>
  <c r="A30" i="78"/>
  <c r="E4" i="83"/>
  <c r="D4" i="83"/>
  <c r="E4" i="82"/>
  <c r="D4" i="82"/>
  <c r="E4" i="80"/>
  <c r="D4" i="80"/>
  <c r="F14" i="29"/>
  <c r="A31" i="80" s="1"/>
  <c r="F51" i="29"/>
  <c r="F50" i="29"/>
  <c r="A30" i="54" s="1"/>
  <c r="A30" i="77"/>
  <c r="F48" i="29"/>
  <c r="A30" i="70" s="1"/>
  <c r="F49" i="29"/>
  <c r="E4" i="70"/>
  <c r="D4" i="70"/>
  <c r="E4" i="69"/>
  <c r="D4" i="69"/>
  <c r="F3" i="29"/>
  <c r="A30" i="18" s="1"/>
  <c r="F4" i="29"/>
  <c r="A30" i="17" s="1"/>
  <c r="F5" i="29"/>
  <c r="A30" i="19" s="1"/>
  <c r="F6" i="29"/>
  <c r="F7" i="29"/>
  <c r="A30" i="1" s="1"/>
  <c r="F8" i="29"/>
  <c r="A30" i="8" s="1"/>
  <c r="F9" i="29"/>
  <c r="A30" i="21" s="1"/>
  <c r="F10" i="29"/>
  <c r="A30" i="9" s="1"/>
  <c r="F13" i="29"/>
  <c r="A30" i="10" s="1"/>
  <c r="F15" i="29"/>
  <c r="F17" i="29"/>
  <c r="A30" i="4" s="1"/>
  <c r="F18" i="29"/>
  <c r="A30" i="5" s="1"/>
  <c r="F19" i="29"/>
  <c r="A30" i="35" s="1"/>
  <c r="F20" i="29"/>
  <c r="A30" i="34" s="1"/>
  <c r="F21" i="29"/>
  <c r="A30" i="7" s="1"/>
  <c r="F22" i="29"/>
  <c r="A30" i="33" s="1"/>
  <c r="F23" i="29"/>
  <c r="A30" i="13" s="1"/>
  <c r="F24" i="29"/>
  <c r="A31" i="62" s="1"/>
  <c r="F25" i="29"/>
  <c r="A30" i="14" s="1"/>
  <c r="F26" i="29"/>
  <c r="A30" i="15" s="1"/>
  <c r="F27" i="29"/>
  <c r="A31" i="37" s="1"/>
  <c r="F28" i="29"/>
  <c r="A30" i="32" s="1"/>
  <c r="F29" i="29"/>
  <c r="F31" i="29"/>
  <c r="A30" i="69" s="1"/>
  <c r="F32" i="29"/>
  <c r="A30" i="82" s="1"/>
  <c r="F33" i="29"/>
  <c r="A30" i="83" s="1"/>
  <c r="F34" i="29"/>
  <c r="A30" i="39" s="1"/>
  <c r="F35" i="29"/>
  <c r="A30" i="40" s="1"/>
  <c r="F36" i="29"/>
  <c r="A30" i="41" s="1"/>
  <c r="F37" i="29"/>
  <c r="A30" i="42" s="1"/>
  <c r="F38" i="29"/>
  <c r="A30" i="43" s="1"/>
  <c r="F39" i="29"/>
  <c r="A30" i="46" s="1"/>
  <c r="F40" i="29"/>
  <c r="A30" i="63" s="1"/>
  <c r="F41" i="29"/>
  <c r="A30" i="64" s="1"/>
  <c r="F43" i="29"/>
  <c r="A30" i="48" s="1"/>
  <c r="F44" i="29"/>
  <c r="A30" i="49" s="1"/>
  <c r="F45" i="29"/>
  <c r="A30" i="50" s="1"/>
  <c r="F47" i="29"/>
  <c r="A30" i="56" s="1"/>
  <c r="F2" i="29"/>
  <c r="A30" i="16" s="1"/>
  <c r="D4" i="15"/>
  <c r="E4" i="64"/>
  <c r="D4" i="64"/>
  <c r="E4" i="63"/>
  <c r="D4" i="63"/>
  <c r="D4" i="16"/>
  <c r="E4" i="16"/>
  <c r="D4" i="18"/>
  <c r="E4" i="18"/>
  <c r="D4" i="17"/>
  <c r="E4" i="17"/>
  <c r="D4" i="19"/>
  <c r="E4" i="19"/>
  <c r="D4" i="26"/>
  <c r="E4" i="26"/>
  <c r="A30" i="26"/>
  <c r="D4" i="1"/>
  <c r="E4" i="1"/>
  <c r="D4" i="8"/>
  <c r="E4" i="8"/>
  <c r="D4" i="21"/>
  <c r="E4" i="21"/>
  <c r="D4" i="9"/>
  <c r="E4" i="9"/>
  <c r="D4" i="10"/>
  <c r="E4" i="10"/>
  <c r="D4" i="11"/>
  <c r="E4" i="11"/>
  <c r="D4" i="4"/>
  <c r="E4" i="4"/>
  <c r="D4" i="5"/>
  <c r="D4" i="35"/>
  <c r="D4" i="34"/>
  <c r="D4" i="7"/>
  <c r="D4" i="33"/>
  <c r="D4" i="13"/>
  <c r="D4" i="14"/>
  <c r="D4" i="37"/>
  <c r="E4" i="37"/>
  <c r="D4" i="39"/>
  <c r="E4" i="39"/>
  <c r="D4" i="40"/>
  <c r="E4" i="40"/>
  <c r="D4" i="41"/>
  <c r="E4" i="41"/>
  <c r="D4" i="42"/>
  <c r="E4" i="42"/>
  <c r="D4" i="43"/>
  <c r="E4" i="43"/>
  <c r="D4" i="46"/>
  <c r="E4" i="46"/>
  <c r="D4" i="48"/>
  <c r="E4" i="48"/>
  <c r="D4" i="50"/>
  <c r="E4" i="50"/>
  <c r="D4" i="56"/>
  <c r="E4" i="56"/>
  <c r="D4" i="53"/>
  <c r="E4" i="53"/>
  <c r="A30" i="53"/>
  <c r="D4" i="54"/>
  <c r="E4" i="54"/>
  <c r="E2" i="29"/>
  <c r="A1" i="16" s="1"/>
  <c r="A3" i="29"/>
  <c r="E3" i="29" s="1"/>
  <c r="A1" i="18" s="1"/>
  <c r="A30" i="81" l="1"/>
  <c r="A30" i="11"/>
  <c r="A4" i="29"/>
  <c r="G3" i="29"/>
  <c r="A5" i="29" l="1"/>
  <c r="G4" i="29"/>
  <c r="E4" i="29"/>
  <c r="A1" i="17" s="1"/>
  <c r="E5" i="29" l="1"/>
  <c r="A1" i="19" s="1"/>
  <c r="G5" i="29"/>
  <c r="A6" i="29"/>
  <c r="A7" i="29" l="1"/>
  <c r="G6" i="29"/>
  <c r="E6" i="29"/>
  <c r="A1" i="26" s="1"/>
  <c r="G7" i="29" l="1"/>
  <c r="A8" i="29"/>
  <c r="E7" i="29"/>
  <c r="A1" i="1" s="1"/>
  <c r="G8" i="29" l="1"/>
  <c r="A9" i="29"/>
  <c r="E8" i="29"/>
  <c r="A1" i="8" s="1"/>
  <c r="G9" i="29" l="1"/>
  <c r="E9" i="29"/>
  <c r="A1" i="21" s="1"/>
  <c r="A10" i="29"/>
  <c r="G10" i="29" l="1"/>
  <c r="E10" i="29"/>
  <c r="A1" i="9" s="1"/>
  <c r="A11" i="29"/>
  <c r="A12" i="29" l="1"/>
  <c r="G11" i="29"/>
  <c r="A13" i="29"/>
  <c r="E11" i="29"/>
  <c r="A1" i="85" s="1"/>
  <c r="G12" i="29" l="1"/>
  <c r="E12" i="29"/>
  <c r="A1" i="91" s="1"/>
  <c r="G13" i="29"/>
  <c r="A14" i="29"/>
  <c r="E13" i="29"/>
  <c r="A1" i="10" s="1"/>
  <c r="G14" i="29" l="1"/>
  <c r="A15" i="29"/>
  <c r="E14" i="29"/>
  <c r="A1" i="80" s="1"/>
  <c r="G15" i="29" l="1"/>
  <c r="A16" i="29"/>
  <c r="E15" i="29"/>
  <c r="A17" i="29"/>
  <c r="G17" i="29" l="1"/>
  <c r="E17" i="29"/>
  <c r="A1" i="4" s="1"/>
  <c r="A18" i="29"/>
  <c r="A1" i="11"/>
  <c r="G16" i="29"/>
  <c r="E16" i="29"/>
  <c r="A1" i="92" s="1"/>
  <c r="G18" i="29" l="1"/>
  <c r="E18" i="29"/>
  <c r="A1" i="5" s="1"/>
  <c r="A19" i="29"/>
  <c r="G19" i="29" l="1"/>
  <c r="A20" i="29"/>
  <c r="E19" i="29"/>
  <c r="A1" i="35" s="1"/>
  <c r="G20" i="29" l="1"/>
  <c r="A21" i="29"/>
  <c r="E20" i="29"/>
  <c r="A1" i="34" s="1"/>
  <c r="G21" i="29" l="1"/>
  <c r="A22" i="29"/>
  <c r="E21" i="29"/>
  <c r="A1" i="7" s="1"/>
  <c r="G22" i="29" l="1"/>
  <c r="E22" i="29"/>
  <c r="A1" i="33" s="1"/>
  <c r="A23" i="29"/>
  <c r="G23" i="29" l="1"/>
  <c r="A24" i="29"/>
  <c r="E23" i="29"/>
  <c r="A1" i="13" s="1"/>
  <c r="G24" i="29" l="1"/>
  <c r="E24" i="29"/>
  <c r="A1" i="62" s="1"/>
  <c r="A25" i="29"/>
  <c r="G25" i="29" l="1"/>
  <c r="A26" i="29"/>
  <c r="E25" i="29"/>
  <c r="A1" i="14" s="1"/>
  <c r="G26" i="29" l="1"/>
  <c r="E26" i="29"/>
  <c r="A1" i="15" s="1"/>
  <c r="A27" i="29"/>
  <c r="G27" i="29" l="1"/>
  <c r="E27" i="29"/>
  <c r="A1" i="37" s="1"/>
  <c r="A28" i="29"/>
  <c r="G28" i="29" l="1"/>
  <c r="A29" i="29"/>
  <c r="E28" i="29"/>
  <c r="A1" i="32" s="1"/>
  <c r="G29" i="29" l="1"/>
  <c r="E29" i="29"/>
  <c r="A31" i="29"/>
  <c r="G31" i="29" l="1"/>
  <c r="A32" i="29"/>
  <c r="E31" i="29"/>
  <c r="A1" i="69" s="1"/>
  <c r="A1" i="81"/>
  <c r="G32" i="29" l="1"/>
  <c r="A33" i="29"/>
  <c r="E32" i="29"/>
  <c r="A1" i="82" s="1"/>
  <c r="G33" i="29" l="1"/>
  <c r="A34" i="29"/>
  <c r="E33" i="29"/>
  <c r="A1" i="83" s="1"/>
  <c r="G34" i="29" l="1"/>
  <c r="A35" i="29"/>
  <c r="E34" i="29"/>
  <c r="A1" i="39" s="1"/>
  <c r="G35" i="29" l="1"/>
  <c r="A36" i="29"/>
  <c r="E35" i="29"/>
  <c r="A1" i="40" s="1"/>
  <c r="G36" i="29" l="1"/>
  <c r="E36" i="29"/>
  <c r="A1" i="41" s="1"/>
  <c r="A37" i="29"/>
  <c r="G37" i="29" l="1"/>
  <c r="A38" i="29"/>
  <c r="E37" i="29"/>
  <c r="A1" i="42" s="1"/>
  <c r="G38" i="29" l="1"/>
  <c r="A39" i="29"/>
  <c r="E38" i="29"/>
  <c r="A1" i="43" s="1"/>
  <c r="G39" i="29" l="1"/>
  <c r="A40" i="29"/>
  <c r="E39" i="29"/>
  <c r="A1" i="46" s="1"/>
  <c r="G40" i="29" l="1"/>
  <c r="A41" i="29"/>
  <c r="E40" i="29"/>
  <c r="A1" i="63" s="1"/>
  <c r="G41" i="29" l="1"/>
  <c r="E41" i="29"/>
  <c r="A1" i="64" s="1"/>
  <c r="A42" i="29"/>
  <c r="G42" i="29" l="1"/>
  <c r="A43" i="29"/>
  <c r="E42" i="29"/>
  <c r="A1" i="87" s="1"/>
  <c r="G43" i="29" l="1"/>
  <c r="E43" i="29"/>
  <c r="A1" i="48" s="1"/>
  <c r="A44" i="29"/>
  <c r="G44" i="29" l="1"/>
  <c r="A45" i="29"/>
  <c r="E44" i="29"/>
  <c r="A1" i="49" s="1"/>
  <c r="G45" i="29" l="1"/>
  <c r="A46" i="29"/>
  <c r="E45" i="29"/>
  <c r="A1" i="50" s="1"/>
  <c r="E46" i="29" l="1"/>
  <c r="A1" i="68" s="1"/>
  <c r="A47" i="29"/>
  <c r="G47" i="29" l="1"/>
  <c r="E47" i="29"/>
  <c r="A1" i="56" s="1"/>
  <c r="A48" i="29"/>
  <c r="G48" i="29" l="1"/>
  <c r="A49" i="29"/>
  <c r="E48" i="29"/>
  <c r="A1" i="70" s="1"/>
  <c r="G49" i="29" l="1"/>
  <c r="A50" i="29"/>
  <c r="E49" i="29"/>
  <c r="A1" i="53" s="1"/>
  <c r="G50" i="29" l="1"/>
  <c r="E50" i="29"/>
  <c r="A1" i="54" s="1"/>
  <c r="A51" i="29"/>
  <c r="G51" i="29" l="1"/>
  <c r="A52" i="29"/>
  <c r="E51" i="29"/>
  <c r="A1" i="78" s="1"/>
  <c r="G52" i="29" l="1"/>
  <c r="E52" i="29"/>
</calcChain>
</file>

<file path=xl/sharedStrings.xml><?xml version="1.0" encoding="utf-8"?>
<sst xmlns="http://schemas.openxmlformats.org/spreadsheetml/2006/main" count="1227" uniqueCount="348">
  <si>
    <t>Page 37</t>
  </si>
  <si>
    <t>Page 38</t>
  </si>
  <si>
    <t>Page 39</t>
  </si>
  <si>
    <t>Page 40</t>
  </si>
  <si>
    <t>Notes:</t>
  </si>
  <si>
    <t>Seattle Annual CPI-U</t>
  </si>
  <si>
    <t>YOY Change</t>
  </si>
  <si>
    <t>Recorded Documents</t>
  </si>
  <si>
    <t xml:space="preserve">The Investment Pool Real Rate of Return Forecast is deflated by the </t>
  </si>
  <si>
    <t>National CPI-W</t>
  </si>
  <si>
    <t>Retail Gas</t>
  </si>
  <si>
    <t>Veteran's Aid</t>
  </si>
  <si>
    <t>Transit</t>
  </si>
  <si>
    <t>UTGO</t>
  </si>
  <si>
    <t>Seattle CPI-U</t>
  </si>
  <si>
    <t>Page 6</t>
  </si>
  <si>
    <t>1. Values are nominal annual returns for the King County investment pool.</t>
  </si>
  <si>
    <t>Veterans Aid Property Tax</t>
  </si>
  <si>
    <t xml:space="preserve"> </t>
  </si>
  <si>
    <t>Transit Property Tax</t>
  </si>
  <si>
    <t>Unincorporated Area/Roads Property Tax Levy</t>
  </si>
  <si>
    <t>AFIS Lid Lift</t>
  </si>
  <si>
    <t>King County Sales and Use Taxbase</t>
  </si>
  <si>
    <t>Area</t>
  </si>
  <si>
    <t>1. Distribution is 0.1% of countywide taxable sales less sales at lodging establishments with</t>
  </si>
  <si>
    <t>Page 26</t>
  </si>
  <si>
    <t>Diesel &amp; Gas Wholesale</t>
  </si>
  <si>
    <t>Annual Growth</t>
  </si>
  <si>
    <t>The Local Option and Criminal Justice Sales Tax Forecasts</t>
  </si>
  <si>
    <t>Outyear COLA Comparison</t>
  </si>
  <si>
    <t>1. Distribution is 0.9% of countywide taxable sales less sales at lodging establishments with</t>
  </si>
  <si>
    <t>Mental Health Sales Tax</t>
  </si>
  <si>
    <t>Seattle CPI-W</t>
  </si>
  <si>
    <t xml:space="preserve">1. Values are real annual returns for the King County investment pool using </t>
  </si>
  <si>
    <t>EMS</t>
  </si>
  <si>
    <t>Conservation Futures</t>
  </si>
  <si>
    <t>Flood</t>
  </si>
  <si>
    <t>Page 27</t>
  </si>
  <si>
    <t>Page 28</t>
  </si>
  <si>
    <t>Page 29</t>
  </si>
  <si>
    <t>Page 30</t>
  </si>
  <si>
    <t>Page 31</t>
  </si>
  <si>
    <t>Page 32</t>
  </si>
  <si>
    <t>Metro Transit Sales Tax</t>
  </si>
  <si>
    <t>Page 18</t>
  </si>
  <si>
    <t>Page 19</t>
  </si>
  <si>
    <t>Page 20</t>
  </si>
  <si>
    <t>Emergency Medical Services (EMS) Property Tax</t>
  </si>
  <si>
    <t>1. Series CUUR0000SAT. Values are annual growth.</t>
  </si>
  <si>
    <t>Page 16</t>
  </si>
  <si>
    <t>Page 17</t>
  </si>
  <si>
    <t>Page 21</t>
  </si>
  <si>
    <t>Page 22</t>
  </si>
  <si>
    <t xml:space="preserve">1. Distribution is 1% of taxable sales in unincorporated KC and 0.15% of taxable sales in </t>
  </si>
  <si>
    <t>Investment Pool Real Rate of Return</t>
  </si>
  <si>
    <t>National CPI-U</t>
  </si>
  <si>
    <t>Parks</t>
  </si>
  <si>
    <t>UTGO Bond Property Tax</t>
  </si>
  <si>
    <t>Current Expense</t>
  </si>
  <si>
    <t>Countywide Assessed Value</t>
  </si>
  <si>
    <t xml:space="preserve">The Uninc Area Assessed Value, Uninc New Construction and UAL/Roads Levy </t>
  </si>
  <si>
    <t>Page 2</t>
  </si>
  <si>
    <t>Page 3</t>
  </si>
  <si>
    <t>Page 4</t>
  </si>
  <si>
    <t>Page 5</t>
  </si>
  <si>
    <t>Conservation Futures Property Tax</t>
  </si>
  <si>
    <t>Flood District Property Tax</t>
  </si>
  <si>
    <t>Investment Pool Real Rate of Return:</t>
  </si>
  <si>
    <t>Page 11</t>
  </si>
  <si>
    <t>Page 12</t>
  </si>
  <si>
    <t>Page 13</t>
  </si>
  <si>
    <t>Page 14</t>
  </si>
  <si>
    <t>Page 15</t>
  </si>
  <si>
    <t>Unincorporated New Construction</t>
  </si>
  <si>
    <t>Unincorporated Assessed Value</t>
  </si>
  <si>
    <t>Quarter</t>
  </si>
  <si>
    <t>Diesel</t>
  </si>
  <si>
    <t>Gasoline</t>
  </si>
  <si>
    <t>-</t>
  </si>
  <si>
    <t>Year</t>
  </si>
  <si>
    <t>Value</t>
  </si>
  <si>
    <t>Date Annexed</t>
  </si>
  <si>
    <t>Page 10</t>
  </si>
  <si>
    <t>1. Distribution is 0.25% of taxable real estate sales in unincorporated King County.</t>
  </si>
  <si>
    <t>Office of Economic and Financial Analysis</t>
  </si>
  <si>
    <t>Criminal Justice Sales Tax</t>
  </si>
  <si>
    <t>Local and Option Sales Tax</t>
  </si>
  <si>
    <t>Category</t>
  </si>
  <si>
    <t>Forecast</t>
  </si>
  <si>
    <t>Type</t>
  </si>
  <si>
    <t>Link</t>
  </si>
  <si>
    <t>1. Series PCU446110446110. Values are annual growth.</t>
  </si>
  <si>
    <t>DD/MH</t>
  </si>
  <si>
    <t>AFIS</t>
  </si>
  <si>
    <t>Rental Car Sales Tax</t>
  </si>
  <si>
    <t>Countywide New Construction</t>
  </si>
  <si>
    <t>Pharmaceuticals PPI</t>
  </si>
  <si>
    <t>Transportation CPI</t>
  </si>
  <si>
    <t>Hotel Sales Tax</t>
  </si>
  <si>
    <t>Contents</t>
  </si>
  <si>
    <t>Property tax adjustments:</t>
  </si>
  <si>
    <t>Page 41</t>
  </si>
  <si>
    <t>1. Distribution is 1% of taxable sales on rental cars within King County.</t>
  </si>
  <si>
    <t>Investment Pool Nominal Rate of Return</t>
  </si>
  <si>
    <t>Real Estate Excise Tax (REET 1)</t>
  </si>
  <si>
    <t>Sales and Use Taxbase</t>
  </si>
  <si>
    <t>Tax Year</t>
  </si>
  <si>
    <t>1. Unincorporated new construction values are affected by annexations (see appendix).</t>
  </si>
  <si>
    <t>Page 35</t>
  </si>
  <si>
    <t>Page 36</t>
  </si>
  <si>
    <t>Page 43</t>
  </si>
  <si>
    <t>Current Expense Property Tax</t>
  </si>
  <si>
    <t>1. Values are total levy amounts and have not been adjusted for undercollections.</t>
  </si>
  <si>
    <t>Page 7</t>
  </si>
  <si>
    <t>Page 8</t>
  </si>
  <si>
    <t>Page 9</t>
  </si>
  <si>
    <t>1. Values are tax receipts reported for all taxable gambling activities.</t>
  </si>
  <si>
    <t>Sales tax adjustments:</t>
  </si>
  <si>
    <t>Retail Gas Prices</t>
  </si>
  <si>
    <t>UAL/Roads</t>
  </si>
  <si>
    <t>1. Values are for Seattle, WA, regular grades, regular formulations as quoted by the Energy</t>
  </si>
  <si>
    <t>1. Values are total levy amounts and have been adjusted for undercollections.</t>
  </si>
  <si>
    <t>1. Distribution is 2% of taxable sales on accomodations within King County.</t>
  </si>
  <si>
    <t>Page 23</t>
  </si>
  <si>
    <t>Page 24</t>
  </si>
  <si>
    <t>1. Series CUUR0000SAO. Values are annual growth.</t>
  </si>
  <si>
    <t>Parks Lid Lift</t>
  </si>
  <si>
    <t>Gambling Tax</t>
  </si>
  <si>
    <t>E-911 Tax</t>
  </si>
  <si>
    <t>Page 42</t>
  </si>
  <si>
    <t>Page 33</t>
  </si>
  <si>
    <t>Page 34</t>
  </si>
  <si>
    <t>Appendix</t>
  </si>
  <si>
    <t>REET Adjustments:</t>
  </si>
  <si>
    <t>Page 25</t>
  </si>
  <si>
    <t>The REET Forecast has been adjusted for the annexations listed above.</t>
  </si>
  <si>
    <t>1. Includes taxable value only.</t>
  </si>
  <si>
    <t>1. Actual values are taxable sales for King County as reported by the Washington DOR.</t>
  </si>
  <si>
    <t xml:space="preserve">1. Distribution is 0.1% of countywide sales allocated 10% to counties and 90% by population </t>
  </si>
  <si>
    <t>Dev. Disabilities &amp; Mental Health Property Tax</t>
  </si>
  <si>
    <t xml:space="preserve">    between the City of Seattle and King County.</t>
  </si>
  <si>
    <t>1. Values are tax revenues for cellular (regular and prepaid), landline and VOIP accounts.</t>
  </si>
  <si>
    <t>1. Values are the "Grand Recapitulation" amounts as listed by King County Dept. of</t>
  </si>
  <si>
    <t xml:space="preserve">1. Values are local area new construction only. Change in state assessed utility value </t>
  </si>
  <si>
    <t xml:space="preserve">    to cities/counties per WA DOR.</t>
  </si>
  <si>
    <t xml:space="preserve">    incorporated cities per WA DOR. </t>
  </si>
  <si>
    <t>1. Series CWUR0000SAO. Values are annual growth.</t>
  </si>
  <si>
    <t>PSERN</t>
  </si>
  <si>
    <t>Page 44</t>
  </si>
  <si>
    <t xml:space="preserve">    center account per RCW 67.28.180.</t>
  </si>
  <si>
    <t>June-June Seattle CPI-W</t>
  </si>
  <si>
    <t>Page 45</t>
  </si>
  <si>
    <t>3. The PSERN levy is in effect from 2016-2024.</t>
  </si>
  <si>
    <t>Roads addendum</t>
  </si>
  <si>
    <t>Page 46</t>
  </si>
  <si>
    <t>Annexation Area</t>
  </si>
  <si>
    <t>UAL/Roads Levy Annexation Reduction</t>
  </si>
  <si>
    <t>UAL/Roads
Levy Rate</t>
  </si>
  <si>
    <t xml:space="preserve">Annexation Area 
Assessed Value </t>
  </si>
  <si>
    <t>Best Start For Kids</t>
  </si>
  <si>
    <t>Page 47</t>
  </si>
  <si>
    <t xml:space="preserve">    Assessments and include both taxable and non-taxable value.</t>
  </si>
  <si>
    <t>2. Unincorporated assessed values are affected by annexations (see appendix).</t>
  </si>
  <si>
    <t xml:space="preserve">    not included.</t>
  </si>
  <si>
    <t>2. Change in state assessed utility value not included.</t>
  </si>
  <si>
    <t xml:space="preserve">    60 or more rooms, which are capped at 0.6% per WA DOR.</t>
  </si>
  <si>
    <t xml:space="preserve">    60 or more rooms, which do not pay MIDD sales tax per WA DOR.</t>
  </si>
  <si>
    <t>2. King County also collects REET 2 (another identical 0.25%, not shown here).</t>
  </si>
  <si>
    <t xml:space="preserve">    STB CPI-U to adjust nominal values.</t>
  </si>
  <si>
    <t xml:space="preserve">    prior year to June of current year.</t>
  </si>
  <si>
    <t>2. "PSERN" is an acronym for the Puget Sound Emergency Radio Network.</t>
  </si>
  <si>
    <t>2. The UAL/Roads levy values are affected by annexations (see appendix).</t>
  </si>
  <si>
    <t>Marine Levy Property Tax</t>
  </si>
  <si>
    <t>P&amp;I on Property Taxes</t>
  </si>
  <si>
    <t>Penalties and Interest on Delinquent Property Taxes</t>
  </si>
  <si>
    <t>Marine</t>
  </si>
  <si>
    <t>have been adjusted for the annexations listed above (Pages 7 &amp; 10).</t>
  </si>
  <si>
    <t xml:space="preserve">    Information Administration (EIA) in $/gallon (EMM_EPMRU_PTE_Y48SE_DPG.)</t>
  </si>
  <si>
    <t xml:space="preserve">3. Forecast values are total levy amounts and assume large annexations are removed </t>
  </si>
  <si>
    <t xml:space="preserve">    from unincorporated assessed value prior to setting the levy rates in the annexation year.</t>
  </si>
  <si>
    <t>Annexation Assumptions</t>
  </si>
  <si>
    <t xml:space="preserve">    ultra-low sulfur diesel purchases.</t>
  </si>
  <si>
    <t>1. Forecast diesel values are average annual Tacoma rack price for King County's</t>
  </si>
  <si>
    <t xml:space="preserve">    excluding delivery charges and taxes.</t>
  </si>
  <si>
    <t>2. Forecast gasoline values are WA state fuel prices for UNL Regular 9.0 RVP</t>
  </si>
  <si>
    <t>1. Series CUURS49DSA0. Values are annual growth.</t>
  </si>
  <si>
    <t xml:space="preserve">1. Series CWURS49DSA0. Values are year over year change from June of </t>
  </si>
  <si>
    <t>Seattle CPI-U mean forecast. Series CUURS49DSA0.</t>
  </si>
  <si>
    <t xml:space="preserve">    remote sellers and referrers.</t>
  </si>
  <si>
    <t>2. Forecast values include estimated sales associated with marketplace facilitators,</t>
  </si>
  <si>
    <t>2. AFIS is a six-year lid lift in effect from 2019-2024.</t>
  </si>
  <si>
    <t>3. Forecasts are impacted by out-year annexations (see appendix).</t>
  </si>
  <si>
    <t>2. Forecasts are impacted by out-year annexations (see appendix).</t>
  </si>
  <si>
    <t>Page 48</t>
  </si>
  <si>
    <t>KC I+P Index</t>
  </si>
  <si>
    <t>COLA</t>
  </si>
  <si>
    <t>King County Inflation + Population Index</t>
  </si>
  <si>
    <t>Veterans, Seniors, and Human Services Lid Lift</t>
  </si>
  <si>
    <t>VSHSL</t>
  </si>
  <si>
    <t>2. All revenue is allocated to the General Fund (Fund 0010/Acct 31310).</t>
  </si>
  <si>
    <t>2. All revenue is allocated to the General Fund (Fund 0010/Acct 31370).</t>
  </si>
  <si>
    <t>2. All revenue is allocated to the MIDD Fund (Fund 1135/Acct 31314).</t>
  </si>
  <si>
    <t xml:space="preserve">In addition, all sales tax forecasts/actuals have been adjusted for delinquent payments, </t>
  </si>
  <si>
    <t>include mitigation payments, remote sales in outyears, and deduct the 1% DOR admin fee.</t>
  </si>
  <si>
    <t>2. All revenue is allocated to the Public Transit Fund (Fund 4641/Acct 31310).</t>
  </si>
  <si>
    <t>Hotel Tax (HB 2015)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</si>
  <si>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</si>
  <si>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</si>
  <si>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</si>
  <si>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</si>
  <si>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</si>
  <si>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</si>
  <si>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</si>
  <si>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</si>
  <si>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</si>
  <si>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</si>
  <si>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</si>
  <si>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</si>
  <si>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</si>
  <si>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</si>
  <si>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</si>
  <si>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</si>
  <si>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</si>
  <si>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</si>
  <si>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Q3 2026</t>
  </si>
  <si>
    <t>Q4 2026</t>
  </si>
  <si>
    <t xml:space="preserve">    (i.e. 1% increase not included).</t>
  </si>
  <si>
    <t>North Highline Y</t>
  </si>
  <si>
    <t xml:space="preserve">    on a 18.32 cent first year levy rate.</t>
  </si>
  <si>
    <t>North Federal Way &amp; 
Lakeland South</t>
  </si>
  <si>
    <t>1. Revenue reflects expanded lodging excise tax per 2SHB 2015 that went into effect in 2019.</t>
  </si>
  <si>
    <t>1. Values shown are one plus the sum of the growth of STB CPI-W values from June</t>
  </si>
  <si>
    <t xml:space="preserve">    population growth forecast for the same period.</t>
  </si>
  <si>
    <t xml:space="preserve">    two-years prior to June of the prior year, and the most recent OEFA King County </t>
  </si>
  <si>
    <t>Health Through Housing Sales Tax</t>
  </si>
  <si>
    <t xml:space="preserve">    Maple Valley, Snoqualmie, Renton, Covington and Kent.</t>
  </si>
  <si>
    <t xml:space="preserve">1. Distribution is 0.1% of countywide sales excluding Bellevue, Issaquah, North Bend, </t>
  </si>
  <si>
    <t>2. From 2016-2020 revenues received were deposited in the State's stadium and exhibition</t>
  </si>
  <si>
    <t xml:space="preserve">2. The 2020 value reflects a June 1 due date for first half property taxes and the waiving </t>
  </si>
  <si>
    <t>2. Actual values are on an accrual basis as listed in EBS, Fund 000001110.</t>
  </si>
  <si>
    <t xml:space="preserve">    </t>
  </si>
  <si>
    <t>1. Actual values are as recorded in EBS, Fund 000000010, Acct. 31911.</t>
  </si>
  <si>
    <t xml:space="preserve">    based on a 26.5 cent first year (and maximum) levy rate.</t>
  </si>
  <si>
    <t xml:space="preserve">2. The current EMS levy is in effect from 2020-2025 and values for 2020 and beyond are </t>
  </si>
  <si>
    <t>2. Values for 2022 and beyond assume increases are based on new construction only</t>
  </si>
  <si>
    <t>Renton West Hill</t>
  </si>
  <si>
    <t>East Renton Plateau</t>
  </si>
  <si>
    <t>Fairwood (Incorporation Area)</t>
  </si>
  <si>
    <t xml:space="preserve">1. Values are total levy amounts, have not been adjusted for undercollections, and </t>
  </si>
  <si>
    <t xml:space="preserve">    reflect a 1.01 limit factor.</t>
  </si>
  <si>
    <t xml:space="preserve">3. Values for 2022 and beyond reflect changes made in ESHB 1410 (2021 Session) and </t>
  </si>
  <si>
    <t xml:space="preserve">    Harborview Medical Center bonds approved by voters in 2020.</t>
  </si>
  <si>
    <t xml:space="preserve">2. Values for 2022 and beyond include the estimated amounts to support the </t>
  </si>
  <si>
    <t>Diesel and Gasoline Dollar per Gallon</t>
  </si>
  <si>
    <t>Page 49</t>
  </si>
  <si>
    <t xml:space="preserve">    of the 3% June penalty for late payments.</t>
  </si>
  <si>
    <t xml:space="preserve">    EHB 1982 (2022 Session) that changed the determination of penalties and interest.</t>
  </si>
  <si>
    <t>UAL/Roads Property Tax Annexation Addendum</t>
  </si>
  <si>
    <t>Crisis Care Centers Levy</t>
  </si>
  <si>
    <t>Crisis Care Centers</t>
  </si>
  <si>
    <t>2. The existing VSHSL levy is in effect from 2018-2023 with a levy limit factor of 1.035.</t>
  </si>
  <si>
    <t xml:space="preserve">2. The value for 2023 was based on a 6.25 cent levy rate and subsequent years </t>
  </si>
  <si>
    <t xml:space="preserve">    are based on a 6.25 cent maximum levy rate.</t>
  </si>
  <si>
    <t>North Federal Way &amp; Lakeland South
Renton East Hill
Fairwood</t>
  </si>
  <si>
    <t xml:space="preserve">    limit factor.</t>
  </si>
  <si>
    <t>These forecasts are presented on an accrual basis.</t>
  </si>
  <si>
    <t>2. Levy amounts do not reflect forecasted new construction impacts from the TDR/TIF ILA</t>
  </si>
  <si>
    <t>2. The Parks levy is in effect from 2020-2025 and values for 2020 and beyond are based</t>
  </si>
  <si>
    <t>3. Levy limit factor is inflation plus population (see KC I+P Index tab.)</t>
  </si>
  <si>
    <t xml:space="preserve">2. The current BSFK levy is in effect from 2022-2027 and is based on a 19 cent first year </t>
  </si>
  <si>
    <t xml:space="preserve">1. Values are total levy amounts, have not adjusted for undercollections, and reflect a 1.01 </t>
  </si>
  <si>
    <t xml:space="preserve">    levy rate.</t>
  </si>
  <si>
    <t xml:space="preserve">2. The current CCC levy is in effect from 2024-2032 and is based on a 14.5 cent first year </t>
  </si>
  <si>
    <t>2. There are multiple COLA agreements and this forecast is provided for</t>
  </si>
  <si>
    <t xml:space="preserve">     informational purposes only.</t>
  </si>
  <si>
    <t>Example COLA</t>
  </si>
  <si>
    <t xml:space="preserve">3. The approved new VSHSL levy will be in effect from 2024-2029 with a first-year </t>
  </si>
  <si>
    <t xml:space="preserve">    rate of 10 cents and a levy limit factor of 1.035</t>
  </si>
  <si>
    <t>1. Values are total levy amounts and have not been adjusted for undercollections, and</t>
  </si>
  <si>
    <t xml:space="preserve">    reflect a 1.03 limit factor.</t>
  </si>
  <si>
    <t>1. The COLA values are based on 95% of the six most recent inflation rates for</t>
  </si>
  <si>
    <t xml:space="preserve">     the Seattle CPI-W from August of the prior year through June of the current year.</t>
  </si>
  <si>
    <t>Adjustment Date</t>
  </si>
  <si>
    <t>Nov. 2023</t>
  </si>
  <si>
    <t>Nov. 2024</t>
  </si>
  <si>
    <t>Nov. 2025</t>
  </si>
  <si>
    <t>Nov. 2026</t>
  </si>
  <si>
    <t xml:space="preserve">     Ex. Nov. 2023 COLA = Avg STB CPI-W(Aug-22 thru Jun-23) * 95% or</t>
  </si>
  <si>
    <t>Nov. 2022</t>
  </si>
  <si>
    <t>Nov. 2019</t>
  </si>
  <si>
    <t>Nov. 2020</t>
  </si>
  <si>
    <t>Nov. 2021</t>
  </si>
  <si>
    <r>
      <t xml:space="preserve">    </t>
    </r>
    <r>
      <rPr>
        <sz val="14"/>
        <color theme="0"/>
        <rFont val="Arial Narrow"/>
        <family val="2"/>
      </rPr>
      <t>Ex.</t>
    </r>
    <r>
      <rPr>
        <sz val="14"/>
        <rFont val="Arial Narrow"/>
        <family val="2"/>
      </rPr>
      <t xml:space="preserve">  Nov. 2023 COLA = Avg STB CPI-W(9.2%, 9.4%, 7.9%, 7.5%, 6.8%, 4.5%) * 95%</t>
    </r>
  </si>
  <si>
    <t>March</t>
  </si>
  <si>
    <t>% Change from August 2023 Forecast</t>
  </si>
  <si>
    <t># Change from August 2023 Forecast</t>
  </si>
  <si>
    <t>March 2024 King County Economic and Revenue Forecast</t>
  </si>
  <si>
    <t>Cultural Access Program Sales Tax</t>
  </si>
  <si>
    <t>Page 50</t>
  </si>
  <si>
    <t>new</t>
  </si>
  <si>
    <t>3. 2023 value is estimated.</t>
  </si>
  <si>
    <t>1. Distribution is 0.1% of countywide taxable sales.</t>
  </si>
  <si>
    <t>2. Collection begins April 1st, 2024 and ends March 31st, 2031.</t>
  </si>
  <si>
    <t>4. Revenues are presented on an accrual basis.</t>
  </si>
  <si>
    <t>3. Unlike most sales taxes, there is no DOR 1% admin fee withheld for this revenue.</t>
  </si>
  <si>
    <t>Nov. 2027</t>
  </si>
  <si>
    <t xml:space="preserve">2. Values for 2021-22 reflect BLS revisions to STB CPI. </t>
  </si>
  <si>
    <t>2024 Population Est.</t>
  </si>
  <si>
    <t>North Highline &amp;
Renton West Hill</t>
  </si>
  <si>
    <t>$3,856,883,373
$3,643,553,200</t>
  </si>
  <si>
    <t>$4,840,369,293
$2,005,997,953
$6,685,149,641</t>
  </si>
  <si>
    <t>Page 51</t>
  </si>
  <si>
    <t>Recording Fees</t>
  </si>
  <si>
    <t>Page 52</t>
  </si>
  <si>
    <t>Forecasts have been adjusted for the annexations listed above (Pages 3, 5, 45).</t>
  </si>
  <si>
    <t>REET data presents 0.25% of King County's 0.50% real estate tax (Page 17).</t>
  </si>
  <si>
    <t>State Shared Cannabis Excise Tax</t>
  </si>
  <si>
    <t xml:space="preserve">2. The WA state LCB levies and collects a 37% excise tax on statewide cannabis sales. </t>
  </si>
  <si>
    <t xml:space="preserve">    5% of these collections are shared with local juridictions based on population size and </t>
  </si>
  <si>
    <t>1. Includes cannabis excise taxes in account 33605 and account 33698 for prior years.</t>
  </si>
  <si>
    <t xml:space="preserve">    retail footprint. King County receives approximately 14% of the local share.</t>
  </si>
  <si>
    <t>Number of Documents</t>
  </si>
  <si>
    <t>Recorded Document Count &amp; Revenue</t>
  </si>
  <si>
    <t>Total</t>
  </si>
  <si>
    <t>LOW INCOME HSING LOCAL PRTN</t>
  </si>
  <si>
    <t>HOF ADMIN FEE 36 22 178</t>
  </si>
  <si>
    <t>Account Description</t>
  </si>
  <si>
    <t>Acct #</t>
  </si>
  <si>
    <t>Estimated Recorded Document Revenue Distributed to Certain EBS Accounts</t>
  </si>
  <si>
    <t xml:space="preserve">3. A detailed estimate of revenue by account may be found on the following page. </t>
  </si>
  <si>
    <t>Document Revenue Detail</t>
  </si>
  <si>
    <t>Cannabis Excise Tax</t>
  </si>
  <si>
    <t>$ Value of Documents</t>
  </si>
  <si>
    <t>1. Number of docs is the sum of public records, recorded maps, and marriage records.</t>
  </si>
  <si>
    <t>HOMELESS HOUSING LOCAL PRTN (43907)</t>
  </si>
  <si>
    <t>COUNTY COLLECTION FEE</t>
  </si>
  <si>
    <t>DOCUMENT PRESERVATION</t>
  </si>
  <si>
    <t>AUDITOR FILING RECORDING</t>
  </si>
  <si>
    <t>SURCHG PRESRV HIST RECORD</t>
  </si>
  <si>
    <t>HISTORICAL DOC PRESERVATION</t>
  </si>
  <si>
    <t>Q1 2027</t>
  </si>
  <si>
    <t>Q2 2027</t>
  </si>
  <si>
    <t>Q3 2027</t>
  </si>
  <si>
    <t>Q4 2027</t>
  </si>
  <si>
    <t>2. $ Value of documents is for the following accounts:</t>
  </si>
  <si>
    <t xml:space="preserve">    (31733, 33604, 34121, 34136, 43906, 43907, 43912, 44197)</t>
  </si>
  <si>
    <t>$ Change from August 2023 Forecast</t>
  </si>
  <si>
    <t>Forecast Adopted by the Forecast Council on March 15th, 2024 (KCFC 2024-01)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</si>
</sst>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#,##0"/>
    <numFmt numFmtId="166" formatCode="&quot;$&quot;#,##0.00"/>
    <numFmt numFmtId="167" formatCode="&quot;$&quot;#,##0;\(&quot;$&quot;#,##0\)"/>
    <numFmt numFmtId="168" formatCode="&quot;$&quot;#,##0.00;\(&quot;$&quot;#,##0.00\)"/>
    <numFmt numFmtId="169" formatCode="_(* #,##0_);_(* \(#,##0\);_(* &quot;-&quot;??_);_(@_)"/>
    <numFmt numFmtId="170" formatCode="mm/dd/yy;@"/>
    <numFmt numFmtId="171" formatCode="0.0000"/>
    <numFmt numFmtId="172" formatCode="0.0%"/>
    <numFmt numFmtId="173" formatCode="_(&quot;$&quot;* #,##0_);_(&quot;$&quot;* \(#,##0\);_(&quot;$&quot;* &quot;-&quot;??_);_(@_)"/>
    <numFmt numFmtId="174" formatCode="0.000%"/>
  </numFmts>
  <fonts count="32" x14ac:knownFonts="1">
    <font>
      <sz val="10"/>
      <name val="Verdana"/>
    </font>
    <font>
      <sz val="11"/>
      <color theme="1"/>
      <name val="Calibri"/>
      <family val="2"/>
      <scheme val="minor"/>
    </font>
    <font>
      <sz val="16"/>
      <name val="Arial Narrow"/>
      <family val="2"/>
    </font>
    <font>
      <sz val="18"/>
      <name val="Arial Narrow"/>
      <family val="2"/>
    </font>
    <font>
      <sz val="8"/>
      <name val="Verdana"/>
      <family val="2"/>
    </font>
    <font>
      <sz val="10"/>
      <name val="Arial Narrow"/>
      <family val="2"/>
    </font>
    <font>
      <b/>
      <sz val="16"/>
      <name val="Arial Narrow"/>
      <family val="2"/>
    </font>
    <font>
      <sz val="11"/>
      <name val="Arial Narrow"/>
      <family val="2"/>
    </font>
    <font>
      <sz val="18"/>
      <name val="Verdana"/>
      <family val="2"/>
    </font>
    <font>
      <b/>
      <sz val="11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u/>
      <sz val="14"/>
      <name val="Arial Narrow"/>
      <family val="2"/>
    </font>
    <font>
      <sz val="14"/>
      <name val="Arial Narrow"/>
      <family val="2"/>
    </font>
    <font>
      <u/>
      <sz val="11"/>
      <name val="Arial Narrow"/>
      <family val="2"/>
    </font>
    <font>
      <sz val="14"/>
      <name val="Arial Narrow"/>
      <family val="2"/>
    </font>
    <font>
      <sz val="10"/>
      <name val="Verdana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6"/>
      <name val="Arial Narrow"/>
      <family val="2"/>
    </font>
    <font>
      <sz val="14"/>
      <color indexed="55"/>
      <name val="Arial Narrow"/>
      <family val="2"/>
    </font>
    <font>
      <sz val="10"/>
      <name val="Verdana"/>
      <family val="2"/>
    </font>
    <font>
      <sz val="16"/>
      <name val="Verdana"/>
      <family val="2"/>
    </font>
    <font>
      <u/>
      <sz val="10"/>
      <color theme="10"/>
      <name val="Verdana"/>
      <family val="2"/>
    </font>
    <font>
      <b/>
      <sz val="18"/>
      <name val="Arial Narrow"/>
      <family val="2"/>
    </font>
    <font>
      <sz val="8"/>
      <name val="Verdana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Verdana"/>
      <family val="2"/>
    </font>
    <font>
      <sz val="14"/>
      <color theme="0"/>
      <name val="Arial Narrow"/>
      <family val="2"/>
    </font>
    <font>
      <sz val="20"/>
      <name val="Arial Narrow"/>
      <family val="2"/>
    </font>
    <font>
      <b/>
      <sz val="13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21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4" fontId="28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0" fontId="2" fillId="2" borderId="0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/>
    <xf numFmtId="10" fontId="5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5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2" borderId="0" xfId="0" applyFill="1" applyAlignment="1"/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6" fillId="2" borderId="0" xfId="0" applyFont="1" applyFill="1" applyBorder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3" fontId="10" fillId="2" borderId="0" xfId="0" applyNumberFormat="1" applyFont="1" applyFill="1" applyBorder="1" applyAlignment="1"/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/>
    <xf numFmtId="0" fontId="2" fillId="2" borderId="0" xfId="0" applyFont="1" applyFill="1" applyAlignment="1">
      <alignment horizontal="center"/>
    </xf>
    <xf numFmtId="0" fontId="10" fillId="2" borderId="0" xfId="0" applyFont="1" applyFill="1" applyAlignment="1"/>
    <xf numFmtId="0" fontId="10" fillId="2" borderId="0" xfId="0" applyFont="1" applyFill="1" applyAlignment="1">
      <alignment vertical="center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10" fontId="18" fillId="2" borderId="6" xfId="0" applyNumberFormat="1" applyFont="1" applyFill="1" applyBorder="1" applyAlignment="1">
      <alignment horizontal="center" vertical="center"/>
    </xf>
    <xf numFmtId="10" fontId="18" fillId="2" borderId="4" xfId="0" applyNumberFormat="1" applyFont="1" applyFill="1" applyBorder="1" applyAlignment="1">
      <alignment horizontal="center" vertical="center"/>
    </xf>
    <xf numFmtId="167" fontId="18" fillId="2" borderId="10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5" fontId="18" fillId="2" borderId="5" xfId="0" applyNumberFormat="1" applyFont="1" applyFill="1" applyBorder="1" applyAlignment="1">
      <alignment horizontal="center" vertical="center"/>
    </xf>
    <xf numFmtId="10" fontId="18" fillId="2" borderId="0" xfId="0" applyNumberFormat="1" applyFont="1" applyFill="1" applyBorder="1" applyAlignment="1">
      <alignment horizontal="center" vertical="center"/>
    </xf>
    <xf numFmtId="10" fontId="18" fillId="2" borderId="7" xfId="0" applyNumberFormat="1" applyFont="1" applyFill="1" applyBorder="1" applyAlignment="1">
      <alignment horizontal="center" vertical="center"/>
    </xf>
    <xf numFmtId="167" fontId="18" fillId="2" borderId="7" xfId="0" applyNumberFormat="1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165" fontId="18" fillId="2" borderId="9" xfId="0" applyNumberFormat="1" applyFont="1" applyFill="1" applyBorder="1" applyAlignment="1">
      <alignment horizontal="center" vertical="center"/>
    </xf>
    <xf numFmtId="10" fontId="18" fillId="2" borderId="8" xfId="0" applyNumberFormat="1" applyFont="1" applyFill="1" applyBorder="1" applyAlignment="1">
      <alignment horizontal="center" vertical="center"/>
    </xf>
    <xf numFmtId="10" fontId="18" fillId="2" borderId="10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0" xfId="0" applyFont="1" applyFill="1" applyAlignment="1"/>
    <xf numFmtId="0" fontId="18" fillId="2" borderId="0" xfId="0" applyFont="1" applyFill="1" applyAlignment="1">
      <alignment vertical="center"/>
    </xf>
    <xf numFmtId="10" fontId="18" fillId="2" borderId="11" xfId="0" applyNumberFormat="1" applyFont="1" applyFill="1" applyBorder="1" applyAlignment="1">
      <alignment horizontal="center" vertical="center"/>
    </xf>
    <xf numFmtId="10" fontId="18" fillId="2" borderId="5" xfId="0" applyNumberFormat="1" applyFont="1" applyFill="1" applyBorder="1" applyAlignment="1">
      <alignment horizontal="center" vertical="center"/>
    </xf>
    <xf numFmtId="10" fontId="18" fillId="2" borderId="9" xfId="0" applyNumberFormat="1" applyFont="1" applyFill="1" applyBorder="1" applyAlignment="1">
      <alignment horizontal="center" vertical="center"/>
    </xf>
    <xf numFmtId="0" fontId="18" fillId="2" borderId="0" xfId="0" applyFont="1" applyFill="1" applyBorder="1" applyAlignment="1"/>
    <xf numFmtId="0" fontId="18" fillId="2" borderId="2" xfId="0" applyFont="1" applyFill="1" applyBorder="1" applyAlignment="1">
      <alignment horizontal="center" vertical="center"/>
    </xf>
    <xf numFmtId="0" fontId="18" fillId="2" borderId="0" xfId="0" applyFont="1" applyFill="1"/>
    <xf numFmtId="166" fontId="18" fillId="2" borderId="4" xfId="0" applyNumberFormat="1" applyFont="1" applyFill="1" applyBorder="1" applyAlignment="1">
      <alignment horizontal="center" vertical="center"/>
    </xf>
    <xf numFmtId="166" fontId="18" fillId="2" borderId="5" xfId="0" applyNumberFormat="1" applyFont="1" applyFill="1" applyBorder="1" applyAlignment="1">
      <alignment horizontal="center" vertical="center"/>
    </xf>
    <xf numFmtId="168" fontId="18" fillId="2" borderId="7" xfId="0" applyNumberFormat="1" applyFont="1" applyFill="1" applyBorder="1" applyAlignment="1">
      <alignment horizontal="center"/>
    </xf>
    <xf numFmtId="10" fontId="20" fillId="2" borderId="5" xfId="0" applyNumberFormat="1" applyFont="1" applyFill="1" applyBorder="1" applyAlignment="1">
      <alignment horizontal="center" vertical="center"/>
    </xf>
    <xf numFmtId="10" fontId="20" fillId="2" borderId="7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166" fontId="18" fillId="2" borderId="9" xfId="0" applyNumberFormat="1" applyFont="1" applyFill="1" applyBorder="1" applyAlignment="1">
      <alignment horizontal="center" vertical="center"/>
    </xf>
    <xf numFmtId="165" fontId="18" fillId="2" borderId="11" xfId="0" applyNumberFormat="1" applyFont="1" applyFill="1" applyBorder="1" applyAlignment="1">
      <alignment horizontal="center" vertical="center"/>
    </xf>
    <xf numFmtId="165" fontId="18" fillId="2" borderId="7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/>
    <xf numFmtId="167" fontId="18" fillId="2" borderId="0" xfId="0" applyNumberFormat="1" applyFont="1" applyFill="1" applyBorder="1" applyAlignment="1">
      <alignment horizontal="center" vertical="center"/>
    </xf>
    <xf numFmtId="0" fontId="10" fillId="2" borderId="0" xfId="0" quotePrefix="1" applyFont="1" applyFill="1" applyAlignment="1">
      <alignment vertical="center"/>
    </xf>
    <xf numFmtId="0" fontId="17" fillId="2" borderId="0" xfId="0" applyFont="1" applyFill="1"/>
    <xf numFmtId="10" fontId="10" fillId="2" borderId="6" xfId="0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 vertical="center"/>
    </xf>
    <xf numFmtId="167" fontId="18" fillId="2" borderId="11" xfId="0" applyNumberFormat="1" applyFont="1" applyFill="1" applyBorder="1" applyAlignment="1">
      <alignment horizontal="center" vertical="center"/>
    </xf>
    <xf numFmtId="10" fontId="10" fillId="2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10" fillId="2" borderId="10" xfId="0" applyNumberFormat="1" applyFont="1" applyFill="1" applyBorder="1" applyAlignment="1">
      <alignment horizontal="center" vertical="center"/>
    </xf>
    <xf numFmtId="8" fontId="18" fillId="2" borderId="0" xfId="0" applyNumberFormat="1" applyFont="1" applyFill="1"/>
    <xf numFmtId="10" fontId="10" fillId="2" borderId="11" xfId="0" applyNumberFormat="1" applyFont="1" applyFill="1" applyBorder="1" applyAlignment="1">
      <alignment horizontal="center" vertical="center"/>
    </xf>
    <xf numFmtId="165" fontId="10" fillId="2" borderId="5" xfId="0" applyNumberFormat="1" applyFont="1" applyFill="1" applyBorder="1" applyAlignment="1">
      <alignment horizontal="center" vertical="center"/>
    </xf>
    <xf numFmtId="10" fontId="10" fillId="2" borderId="5" xfId="0" applyNumberFormat="1" applyFont="1" applyFill="1" applyBorder="1" applyAlignment="1">
      <alignment horizontal="center" vertical="center"/>
    </xf>
    <xf numFmtId="0" fontId="10" fillId="2" borderId="0" xfId="0" quotePrefix="1" applyFont="1" applyFill="1" applyAlignment="1"/>
    <xf numFmtId="10" fontId="18" fillId="2" borderId="0" xfId="0" applyNumberFormat="1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/>
    <xf numFmtId="0" fontId="5" fillId="3" borderId="0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65" fontId="18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/>
    <xf numFmtId="0" fontId="2" fillId="2" borderId="0" xfId="0" applyFont="1" applyFill="1" applyAlignment="1"/>
    <xf numFmtId="168" fontId="18" fillId="2" borderId="10" xfId="0" applyNumberFormat="1" applyFont="1" applyFill="1" applyBorder="1" applyAlignment="1">
      <alignment horizontal="center"/>
    </xf>
    <xf numFmtId="166" fontId="10" fillId="2" borderId="5" xfId="0" applyNumberFormat="1" applyFont="1" applyFill="1" applyBorder="1" applyAlignment="1">
      <alignment horizontal="center" vertical="center"/>
    </xf>
    <xf numFmtId="167" fontId="10" fillId="2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/>
    <xf numFmtId="10" fontId="10" fillId="2" borderId="0" xfId="0" applyNumberFormat="1" applyFont="1" applyFill="1" applyBorder="1" applyAlignment="1">
      <alignment horizontal="center" vertical="center"/>
    </xf>
    <xf numFmtId="167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3" fillId="2" borderId="0" xfId="0" applyNumberFormat="1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18" fillId="2" borderId="0" xfId="0" applyNumberFormat="1" applyFont="1" applyFill="1" applyBorder="1" applyAlignment="1">
      <alignment vertical="center"/>
    </xf>
    <xf numFmtId="3" fontId="10" fillId="2" borderId="0" xfId="0" quotePrefix="1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0" fontId="18" fillId="2" borderId="0" xfId="0" applyNumberFormat="1" applyFont="1" applyFill="1"/>
    <xf numFmtId="169" fontId="18" fillId="2" borderId="0" xfId="1" applyNumberFormat="1" applyFont="1" applyFill="1" applyAlignment="1"/>
    <xf numFmtId="169" fontId="2" fillId="2" borderId="0" xfId="1" applyNumberFormat="1" applyFont="1" applyFill="1" applyAlignment="1"/>
    <xf numFmtId="165" fontId="18" fillId="2" borderId="0" xfId="0" applyNumberFormat="1" applyFont="1" applyFill="1" applyAlignment="1"/>
    <xf numFmtId="0" fontId="2" fillId="2" borderId="0" xfId="0" applyFont="1" applyFill="1" applyAlignment="1"/>
    <xf numFmtId="0" fontId="2" fillId="0" borderId="0" xfId="10" applyFont="1"/>
    <xf numFmtId="0" fontId="2" fillId="2" borderId="0" xfId="10" applyFont="1" applyFill="1" applyBorder="1" applyAlignment="1"/>
    <xf numFmtId="0" fontId="2" fillId="2" borderId="0" xfId="10" applyFont="1" applyFill="1" applyBorder="1"/>
    <xf numFmtId="0" fontId="2" fillId="2" borderId="0" xfId="10" applyFont="1" applyFill="1"/>
    <xf numFmtId="0" fontId="2" fillId="3" borderId="0" xfId="10" applyFont="1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Border="1"/>
    <xf numFmtId="0" fontId="2" fillId="3" borderId="0" xfId="0" applyFont="1" applyFill="1" applyAlignment="1"/>
    <xf numFmtId="166" fontId="10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Border="1" applyAlignment="1">
      <alignment wrapText="1"/>
    </xf>
    <xf numFmtId="165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2" fillId="2" borderId="0" xfId="0" applyFont="1" applyFill="1" applyAlignment="1"/>
    <xf numFmtId="165" fontId="10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10" fontId="18" fillId="2" borderId="0" xfId="0" applyNumberFormat="1" applyFont="1" applyFill="1" applyBorder="1" applyAlignment="1">
      <alignment horizontal="center"/>
    </xf>
    <xf numFmtId="168" fontId="18" fillId="2" borderId="0" xfId="0" applyNumberFormat="1" applyFont="1" applyFill="1" applyBorder="1" applyAlignment="1">
      <alignment horizontal="center"/>
    </xf>
    <xf numFmtId="166" fontId="1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10" fontId="10" fillId="2" borderId="1" xfId="0" applyNumberFormat="1" applyFont="1" applyFill="1" applyBorder="1" applyAlignment="1">
      <alignment horizontal="center" vertical="center"/>
    </xf>
    <xf numFmtId="166" fontId="10" fillId="2" borderId="0" xfId="0" quotePrefix="1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10" applyFont="1" applyFill="1"/>
    <xf numFmtId="0" fontId="2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3" fontId="18" fillId="2" borderId="4" xfId="1" applyNumberFormat="1" applyFont="1" applyFill="1" applyBorder="1" applyAlignment="1">
      <alignment horizontal="center" vertical="center"/>
    </xf>
    <xf numFmtId="3" fontId="18" fillId="2" borderId="5" xfId="1" applyNumberFormat="1" applyFont="1" applyFill="1" applyBorder="1" applyAlignment="1">
      <alignment horizontal="center" vertical="center"/>
    </xf>
    <xf numFmtId="10" fontId="10" fillId="2" borderId="7" xfId="0" applyNumberFormat="1" applyFont="1" applyFill="1" applyBorder="1" applyAlignment="1">
      <alignment horizontal="center"/>
    </xf>
    <xf numFmtId="10" fontId="10" fillId="2" borderId="10" xfId="0" applyNumberFormat="1" applyFont="1" applyFill="1" applyBorder="1" applyAlignment="1">
      <alignment horizontal="center"/>
    </xf>
    <xf numFmtId="10" fontId="18" fillId="2" borderId="5" xfId="0" applyNumberFormat="1" applyFont="1" applyFill="1" applyBorder="1" applyAlignment="1">
      <alignment horizontal="center"/>
    </xf>
    <xf numFmtId="10" fontId="18" fillId="2" borderId="4" xfId="0" applyNumberFormat="1" applyFont="1" applyFill="1" applyBorder="1" applyAlignment="1">
      <alignment horizontal="center"/>
    </xf>
    <xf numFmtId="170" fontId="18" fillId="2" borderId="13" xfId="0" applyNumberFormat="1" applyFont="1" applyFill="1" applyBorder="1" applyAlignment="1">
      <alignment horizontal="center" vertical="center"/>
    </xf>
    <xf numFmtId="165" fontId="18" fillId="2" borderId="10" xfId="0" applyNumberFormat="1" applyFont="1" applyFill="1" applyBorder="1" applyAlignment="1">
      <alignment horizontal="center" vertical="center"/>
    </xf>
    <xf numFmtId="167" fontId="10" fillId="2" borderId="7" xfId="0" applyNumberFormat="1" applyFont="1" applyFill="1" applyBorder="1" applyAlignment="1">
      <alignment horizontal="center"/>
    </xf>
    <xf numFmtId="167" fontId="10" fillId="2" borderId="10" xfId="0" applyNumberFormat="1" applyFont="1" applyFill="1" applyBorder="1" applyAlignment="1">
      <alignment horizontal="center"/>
    </xf>
    <xf numFmtId="171" fontId="18" fillId="2" borderId="5" xfId="0" applyNumberFormat="1" applyFont="1" applyFill="1" applyBorder="1" applyAlignment="1">
      <alignment horizontal="center" vertical="center"/>
    </xf>
    <xf numFmtId="171" fontId="18" fillId="2" borderId="9" xfId="0" applyNumberFormat="1" applyFont="1" applyFill="1" applyBorder="1" applyAlignment="1">
      <alignment horizontal="center" vertical="center"/>
    </xf>
    <xf numFmtId="43" fontId="2" fillId="2" borderId="0" xfId="1" applyFont="1" applyFill="1" applyAlignment="1"/>
    <xf numFmtId="0" fontId="26" fillId="0" borderId="0" xfId="0" applyFont="1"/>
    <xf numFmtId="172" fontId="18" fillId="2" borderId="0" xfId="11" applyNumberFormat="1" applyFont="1" applyFill="1" applyAlignment="1"/>
    <xf numFmtId="3" fontId="18" fillId="2" borderId="9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167" fontId="10" fillId="2" borderId="11" xfId="0" applyNumberFormat="1" applyFont="1" applyFill="1" applyBorder="1" applyAlignment="1">
      <alignment horizontal="center" vertical="center"/>
    </xf>
    <xf numFmtId="165" fontId="10" fillId="2" borderId="11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Alignment="1"/>
    <xf numFmtId="166" fontId="2" fillId="2" borderId="0" xfId="0" applyNumberFormat="1" applyFont="1" applyFill="1" applyAlignment="1"/>
    <xf numFmtId="166" fontId="10" fillId="2" borderId="0" xfId="0" applyNumberFormat="1" applyFont="1" applyFill="1" applyBorder="1" applyAlignment="1">
      <alignment horizontal="left" vertical="center" wrapText="1"/>
    </xf>
    <xf numFmtId="173" fontId="18" fillId="2" borderId="0" xfId="12" applyNumberFormat="1" applyFont="1" applyFill="1" applyAlignment="1"/>
    <xf numFmtId="165" fontId="10" fillId="2" borderId="5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/>
    <xf numFmtId="169" fontId="2" fillId="2" borderId="0" xfId="1" applyNumberFormat="1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10" fontId="10" fillId="2" borderId="15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165" fontId="18" fillId="2" borderId="15" xfId="0" applyNumberFormat="1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166" fontId="18" fillId="2" borderId="17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left" vertical="center" wrapText="1"/>
    </xf>
    <xf numFmtId="0" fontId="2" fillId="2" borderId="18" xfId="0" applyFont="1" applyFill="1" applyBorder="1" applyAlignment="1"/>
    <xf numFmtId="165" fontId="10" fillId="2" borderId="17" xfId="0" applyNumberFormat="1" applyFont="1" applyFill="1" applyBorder="1" applyAlignment="1">
      <alignment horizontal="center" vertical="center" wrapText="1"/>
    </xf>
    <xf numFmtId="10" fontId="18" fillId="2" borderId="9" xfId="0" applyNumberFormat="1" applyFont="1" applyFill="1" applyBorder="1" applyAlignment="1">
      <alignment horizontal="center"/>
    </xf>
    <xf numFmtId="168" fontId="18" fillId="2" borderId="1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37" fontId="18" fillId="2" borderId="0" xfId="0" applyNumberFormat="1" applyFont="1" applyFill="1" applyBorder="1" applyAlignment="1"/>
    <xf numFmtId="0" fontId="10" fillId="2" borderId="0" xfId="0" applyFont="1" applyFill="1"/>
    <xf numFmtId="0" fontId="26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0" fontId="18" fillId="2" borderId="0" xfId="11" applyNumberFormat="1" applyFont="1" applyFill="1"/>
    <xf numFmtId="0" fontId="10" fillId="2" borderId="2" xfId="0" applyFont="1" applyFill="1" applyBorder="1" applyAlignment="1">
      <alignment horizontal="center" vertical="center"/>
    </xf>
    <xf numFmtId="17" fontId="10" fillId="2" borderId="3" xfId="0" applyNumberFormat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 vertical="center"/>
    </xf>
    <xf numFmtId="174" fontId="18" fillId="2" borderId="0" xfId="0" applyNumberFormat="1" applyFont="1" applyFill="1"/>
    <xf numFmtId="0" fontId="2" fillId="2" borderId="0" xfId="0" applyFont="1" applyFill="1" applyAlignment="1">
      <alignment horizontal="center" vertical="center"/>
    </xf>
    <xf numFmtId="10" fontId="10" fillId="2" borderId="14" xfId="0" applyNumberFormat="1" applyFont="1" applyFill="1" applyBorder="1" applyAlignment="1">
      <alignment horizontal="center" vertical="center"/>
    </xf>
    <xf numFmtId="167" fontId="10" fillId="2" borderId="14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10" fontId="10" fillId="2" borderId="11" xfId="0" applyNumberFormat="1" applyFont="1" applyFill="1" applyBorder="1" applyAlignment="1">
      <alignment horizontal="center"/>
    </xf>
    <xf numFmtId="167" fontId="10" fillId="2" borderId="11" xfId="0" applyNumberFormat="1" applyFont="1" applyFill="1" applyBorder="1" applyAlignment="1">
      <alignment horizontal="center"/>
    </xf>
    <xf numFmtId="166" fontId="10" fillId="2" borderId="4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10" fontId="10" fillId="2" borderId="9" xfId="0" applyNumberFormat="1" applyFont="1" applyFill="1" applyBorder="1" applyAlignment="1">
      <alignment horizontal="center" vertical="center"/>
    </xf>
    <xf numFmtId="166" fontId="10" fillId="2" borderId="8" xfId="0" applyNumberFormat="1" applyFont="1" applyFill="1" applyBorder="1" applyAlignment="1">
      <alignment horizontal="left" vertical="center"/>
    </xf>
    <xf numFmtId="166" fontId="10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10" applyFont="1" applyFill="1"/>
    <xf numFmtId="165" fontId="2" fillId="2" borderId="0" xfId="0" applyNumberFormat="1" applyFont="1" applyFill="1" applyAlignment="1"/>
    <xf numFmtId="10" fontId="10" fillId="2" borderId="5" xfId="0" applyNumberFormat="1" applyFont="1" applyFill="1" applyBorder="1" applyAlignment="1">
      <alignment horizontal="center"/>
    </xf>
    <xf numFmtId="168" fontId="10" fillId="2" borderId="7" xfId="0" applyNumberFormat="1" applyFont="1" applyFill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166" fontId="18" fillId="2" borderId="23" xfId="0" applyNumberFormat="1" applyFont="1" applyFill="1" applyBorder="1" applyAlignment="1">
      <alignment horizontal="center" vertical="center"/>
    </xf>
    <xf numFmtId="166" fontId="10" fillId="2" borderId="22" xfId="0" applyNumberFormat="1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left" vertical="center"/>
    </xf>
    <xf numFmtId="37" fontId="18" fillId="2" borderId="13" xfId="1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71" fontId="18" fillId="2" borderId="0" xfId="0" applyNumberFormat="1" applyFont="1" applyFill="1" applyAlignment="1"/>
    <xf numFmtId="165" fontId="10" fillId="2" borderId="23" xfId="0" applyNumberFormat="1" applyFont="1" applyFill="1" applyBorder="1" applyAlignment="1">
      <alignment horizontal="center" wrapText="1"/>
    </xf>
    <xf numFmtId="165" fontId="10" fillId="2" borderId="24" xfId="0" applyNumberFormat="1" applyFont="1" applyFill="1" applyBorder="1" applyAlignment="1">
      <alignment horizontal="center" vertical="center"/>
    </xf>
    <xf numFmtId="10" fontId="18" fillId="2" borderId="12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6" fontId="10" fillId="2" borderId="5" xfId="12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0" fontId="18" fillId="2" borderId="15" xfId="0" applyNumberFormat="1" applyFont="1" applyFill="1" applyBorder="1" applyAlignment="1">
      <alignment horizontal="center" vertical="center"/>
    </xf>
    <xf numFmtId="10" fontId="18" fillId="2" borderId="14" xfId="0" applyNumberFormat="1" applyFont="1" applyFill="1" applyBorder="1" applyAlignment="1">
      <alignment horizontal="center" vertical="center"/>
    </xf>
    <xf numFmtId="165" fontId="18" fillId="2" borderId="5" xfId="1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173" fontId="10" fillId="0" borderId="13" xfId="12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173" fontId="10" fillId="2" borderId="13" xfId="12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73" fontId="10" fillId="2" borderId="4" xfId="12" applyNumberFormat="1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 wrapText="1"/>
    </xf>
    <xf numFmtId="173" fontId="17" fillId="2" borderId="29" xfId="12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16" fillId="0" borderId="0" xfId="0" applyFont="1" applyAlignment="1"/>
    <xf numFmtId="3" fontId="2" fillId="2" borderId="0" xfId="0" applyNumberFormat="1" applyFont="1" applyFill="1" applyAlignment="1">
      <alignment horizontal="center" vertical="center"/>
    </xf>
    <xf numFmtId="0" fontId="8" fillId="0" borderId="0" xfId="0" applyFont="1" applyAlignment="1"/>
    <xf numFmtId="0" fontId="3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0" fillId="3" borderId="26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2" fillId="0" borderId="0" xfId="0" applyFont="1" applyAlignment="1"/>
    <xf numFmtId="0" fontId="24" fillId="2" borderId="0" xfId="0" applyFont="1" applyFill="1" applyAlignment="1">
      <alignment horizontal="left" vertical="center"/>
    </xf>
    <xf numFmtId="0" fontId="31" fillId="5" borderId="19" xfId="0" applyFont="1" applyFill="1" applyBorder="1" applyAlignment="1">
      <alignment horizontal="center" vertical="center" wrapText="1"/>
    </xf>
    <xf numFmtId="0" fontId="31" fillId="5" borderId="20" xfId="0" applyFont="1" applyFill="1" applyBorder="1" applyAlignment="1">
      <alignment horizontal="center" vertical="center" wrapText="1"/>
    </xf>
    <xf numFmtId="0" fontId="31" fillId="5" borderId="21" xfId="0" applyFont="1" applyFill="1" applyBorder="1" applyAlignment="1">
      <alignment horizontal="center" vertical="center" wrapText="1"/>
    </xf>
  </cellXfs>
  <cellStyles count="13">
    <cellStyle name="Comma" xfId="1" builtinId="3"/>
    <cellStyle name="Comma 2" xfId="8" xr:uid="{00000000-0005-0000-0000-000001000000}"/>
    <cellStyle name="Comma 3" xfId="4" xr:uid="{00000000-0005-0000-0000-000002000000}"/>
    <cellStyle name="Currency" xfId="12" builtinId="4"/>
    <cellStyle name="Hyperlink" xfId="10" builtinId="8"/>
    <cellStyle name="Normal" xfId="0" builtinId="0"/>
    <cellStyle name="Normal 2" xfId="7" xr:uid="{00000000-0005-0000-0000-000006000000}"/>
    <cellStyle name="Normal 3" xfId="6" xr:uid="{00000000-0005-0000-0000-000007000000}"/>
    <cellStyle name="Normal 4" xfId="3" xr:uid="{00000000-0005-0000-0000-000008000000}"/>
    <cellStyle name="Normal 5" xfId="2" xr:uid="{00000000-0005-0000-0000-000009000000}"/>
    <cellStyle name="Percent" xfId="11" builtinId="5"/>
    <cellStyle name="Percent 2" xfId="9" xr:uid="{00000000-0005-0000-0000-00000B000000}"/>
    <cellStyle name="Percent 3" xfId="5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zoomScale="75" zoomScaleNormal="75" workbookViewId="0">
      <selection sqref="A1:F1"/>
    </sheetView>
  </sheetViews>
  <sheetFormatPr defaultColWidth="10.7265625" defaultRowHeight="21" customHeight="1" x14ac:dyDescent="0.3"/>
  <cols>
    <col min="1" max="1" width="3.6328125" style="8" bestFit="1" customWidth="1"/>
    <col min="2" max="2" width="7.7265625" style="8" customWidth="1"/>
    <col min="3" max="3" width="9.36328125" style="8" customWidth="1"/>
    <col min="4" max="4" width="23.6328125" style="8" customWidth="1"/>
    <col min="5" max="5" width="3.6328125" style="8" bestFit="1" customWidth="1"/>
    <col min="6" max="6" width="26.7265625" style="8" customWidth="1"/>
    <col min="7" max="16384" width="10.7265625" style="8"/>
  </cols>
  <sheetData>
    <row r="1" spans="1:8" ht="21.9" customHeight="1" thickBot="1" x14ac:dyDescent="0.35">
      <c r="A1" s="277" t="s">
        <v>347</v>
      </c>
      <c r="B1" s="278"/>
      <c r="C1" s="278"/>
      <c r="D1" s="278"/>
      <c r="E1" s="278"/>
      <c r="F1" s="279"/>
    </row>
    <row r="2" spans="1:8" ht="21.9" customHeight="1" x14ac:dyDescent="0.3">
      <c r="A2" s="258" t="s">
        <v>296</v>
      </c>
      <c r="B2" s="258"/>
      <c r="C2" s="258"/>
      <c r="D2" s="258"/>
      <c r="E2" s="258"/>
      <c r="F2" s="258"/>
    </row>
    <row r="3" spans="1:8" s="11" customFormat="1" ht="21" customHeight="1" x14ac:dyDescent="0.35">
      <c r="A3" s="258" t="s">
        <v>84</v>
      </c>
      <c r="B3" s="258"/>
      <c r="C3" s="258"/>
      <c r="D3" s="258"/>
      <c r="E3" s="258"/>
      <c r="F3" s="258"/>
      <c r="H3" s="9"/>
    </row>
    <row r="4" spans="1:8" s="11" customFormat="1" ht="21" customHeight="1" x14ac:dyDescent="0.35">
      <c r="A4" s="257">
        <v>43890</v>
      </c>
      <c r="B4" s="257"/>
      <c r="C4" s="257"/>
      <c r="D4" s="257"/>
      <c r="E4" s="257"/>
      <c r="F4" s="257"/>
      <c r="G4" s="9"/>
      <c r="H4" s="9"/>
    </row>
    <row r="5" spans="1:8" s="11" customFormat="1" ht="21" customHeight="1" x14ac:dyDescent="0.35">
      <c r="A5" s="10">
        <v>1</v>
      </c>
      <c r="B5" s="9" t="s">
        <v>99</v>
      </c>
      <c r="C5" s="9"/>
      <c r="D5" s="9"/>
      <c r="E5" s="10">
        <v>27</v>
      </c>
      <c r="F5" s="125" t="s">
        <v>118</v>
      </c>
      <c r="G5" s="128"/>
      <c r="H5" s="8"/>
    </row>
    <row r="6" spans="1:8" s="11" customFormat="1" ht="21" customHeight="1" x14ac:dyDescent="0.35">
      <c r="A6" s="10">
        <v>2</v>
      </c>
      <c r="B6" s="121" t="s">
        <v>59</v>
      </c>
      <c r="C6" s="9"/>
      <c r="D6" s="9"/>
      <c r="E6" s="10">
        <v>28</v>
      </c>
      <c r="F6" s="125" t="s">
        <v>26</v>
      </c>
      <c r="G6" s="129"/>
      <c r="H6" s="9"/>
    </row>
    <row r="7" spans="1:8" s="11" customFormat="1" ht="21" customHeight="1" x14ac:dyDescent="0.35">
      <c r="A7" s="10">
        <v>3</v>
      </c>
      <c r="B7" s="122" t="s">
        <v>74</v>
      </c>
      <c r="C7" s="9"/>
      <c r="D7" s="9"/>
      <c r="E7" s="10">
        <v>29</v>
      </c>
      <c r="F7" s="122" t="s">
        <v>7</v>
      </c>
      <c r="G7" s="9"/>
      <c r="H7" s="9"/>
    </row>
    <row r="8" spans="1:8" s="11" customFormat="1" ht="21" customHeight="1" x14ac:dyDescent="0.35">
      <c r="A8" s="10">
        <v>4</v>
      </c>
      <c r="B8" s="122" t="s">
        <v>95</v>
      </c>
      <c r="C8" s="9"/>
      <c r="D8" s="9"/>
      <c r="E8" s="10">
        <v>30</v>
      </c>
      <c r="F8" s="123" t="s">
        <v>330</v>
      </c>
      <c r="H8" s="9"/>
    </row>
    <row r="9" spans="1:8" s="11" customFormat="1" ht="21" customHeight="1" x14ac:dyDescent="0.35">
      <c r="A9" s="10">
        <v>5</v>
      </c>
      <c r="B9" s="122" t="s">
        <v>73</v>
      </c>
      <c r="C9" s="9"/>
      <c r="D9" s="9"/>
      <c r="E9" s="10">
        <v>31</v>
      </c>
      <c r="F9" s="123" t="s">
        <v>127</v>
      </c>
      <c r="G9" s="9"/>
      <c r="H9" s="9"/>
    </row>
    <row r="10" spans="1:8" s="11" customFormat="1" ht="21" customHeight="1" x14ac:dyDescent="0.35">
      <c r="A10" s="10">
        <v>6</v>
      </c>
      <c r="B10" s="122" t="s">
        <v>105</v>
      </c>
      <c r="C10" s="9"/>
      <c r="D10" s="9"/>
      <c r="E10" s="10">
        <v>32</v>
      </c>
      <c r="F10" s="123" t="s">
        <v>128</v>
      </c>
      <c r="G10" s="9"/>
      <c r="H10" s="9"/>
    </row>
    <row r="11" spans="1:8" s="11" customFormat="1" ht="21" customHeight="1" x14ac:dyDescent="0.35">
      <c r="A11" s="10">
        <v>7</v>
      </c>
      <c r="B11" s="122" t="s">
        <v>86</v>
      </c>
      <c r="C11" s="9"/>
      <c r="D11" s="9"/>
      <c r="E11" s="10">
        <v>33</v>
      </c>
      <c r="F11" s="123" t="s">
        <v>173</v>
      </c>
      <c r="G11" s="9"/>
      <c r="H11" s="9"/>
    </row>
    <row r="12" spans="1:8" ht="21" customHeight="1" x14ac:dyDescent="0.35">
      <c r="A12" s="10">
        <v>8</v>
      </c>
      <c r="B12" s="122" t="s">
        <v>43</v>
      </c>
      <c r="C12" s="9"/>
      <c r="D12" s="9"/>
      <c r="E12" s="10">
        <v>34</v>
      </c>
      <c r="F12" s="122" t="s">
        <v>58</v>
      </c>
      <c r="G12" s="9"/>
      <c r="H12" s="7"/>
    </row>
    <row r="13" spans="1:8" ht="21" customHeight="1" x14ac:dyDescent="0.35">
      <c r="A13" s="10">
        <v>9</v>
      </c>
      <c r="B13" s="122" t="s">
        <v>31</v>
      </c>
      <c r="C13" s="9"/>
      <c r="D13" s="9"/>
      <c r="E13" s="10">
        <v>35</v>
      </c>
      <c r="F13" s="122" t="s">
        <v>92</v>
      </c>
      <c r="G13" s="9"/>
      <c r="H13" s="7"/>
    </row>
    <row r="14" spans="1:8" ht="21" customHeight="1" x14ac:dyDescent="0.35">
      <c r="A14" s="10">
        <v>10</v>
      </c>
      <c r="B14" s="122" t="s">
        <v>85</v>
      </c>
      <c r="C14" s="9"/>
      <c r="D14" s="9"/>
      <c r="E14" s="10">
        <v>36</v>
      </c>
      <c r="F14" s="122" t="s">
        <v>11</v>
      </c>
      <c r="G14" s="9"/>
      <c r="H14" s="7"/>
    </row>
    <row r="15" spans="1:8" ht="21" customHeight="1" x14ac:dyDescent="0.35">
      <c r="A15" s="10">
        <v>11</v>
      </c>
      <c r="B15" s="122" t="s">
        <v>234</v>
      </c>
      <c r="C15" s="9"/>
      <c r="D15" s="9"/>
      <c r="E15" s="10">
        <v>37</v>
      </c>
      <c r="F15" s="122" t="s">
        <v>93</v>
      </c>
      <c r="G15" s="9"/>
      <c r="H15" s="7"/>
    </row>
    <row r="16" spans="1:8" ht="21" customHeight="1" x14ac:dyDescent="0.35">
      <c r="A16" s="10">
        <v>12</v>
      </c>
      <c r="B16" s="218" t="s">
        <v>297</v>
      </c>
      <c r="D16" s="9"/>
      <c r="E16" s="10">
        <v>38</v>
      </c>
      <c r="F16" s="122" t="s">
        <v>56</v>
      </c>
      <c r="G16" s="9"/>
      <c r="H16" s="7"/>
    </row>
    <row r="17" spans="1:11" ht="21" customHeight="1" x14ac:dyDescent="0.35">
      <c r="A17" s="10">
        <v>13</v>
      </c>
      <c r="B17" s="122" t="s">
        <v>98</v>
      </c>
      <c r="C17" s="9"/>
      <c r="D17" s="9"/>
      <c r="E17" s="10">
        <v>39</v>
      </c>
      <c r="F17" s="122" t="s">
        <v>198</v>
      </c>
      <c r="G17" s="9"/>
      <c r="H17" s="7"/>
    </row>
    <row r="18" spans="1:11" ht="21" customHeight="1" x14ac:dyDescent="0.35">
      <c r="A18" s="10">
        <v>14</v>
      </c>
      <c r="B18" s="122" t="s">
        <v>205</v>
      </c>
      <c r="C18" s="9"/>
      <c r="D18" s="9"/>
      <c r="E18" s="10">
        <v>40</v>
      </c>
      <c r="F18" s="122" t="s">
        <v>147</v>
      </c>
      <c r="K18" s="9"/>
    </row>
    <row r="19" spans="1:11" ht="21" customHeight="1" x14ac:dyDescent="0.35">
      <c r="A19" s="10">
        <v>15</v>
      </c>
      <c r="B19" s="122" t="s">
        <v>94</v>
      </c>
      <c r="C19" s="9"/>
      <c r="D19" s="9"/>
      <c r="E19" s="10">
        <v>41</v>
      </c>
      <c r="F19" s="122" t="s">
        <v>159</v>
      </c>
      <c r="G19" s="9"/>
      <c r="H19" s="12"/>
    </row>
    <row r="20" spans="1:11" ht="21" customHeight="1" x14ac:dyDescent="0.35">
      <c r="A20" s="10">
        <v>16</v>
      </c>
      <c r="B20" s="122" t="s">
        <v>331</v>
      </c>
      <c r="C20" s="9"/>
      <c r="E20" s="10">
        <v>42</v>
      </c>
      <c r="F20" s="122" t="s">
        <v>259</v>
      </c>
      <c r="G20" s="9"/>
      <c r="H20" s="7"/>
    </row>
    <row r="21" spans="1:11" ht="21" customHeight="1" x14ac:dyDescent="0.35">
      <c r="A21" s="10">
        <v>17</v>
      </c>
      <c r="B21" s="122" t="s">
        <v>104</v>
      </c>
      <c r="C21" s="9"/>
      <c r="D21" s="9"/>
      <c r="E21" s="10">
        <v>43</v>
      </c>
      <c r="F21" s="122" t="s">
        <v>34</v>
      </c>
      <c r="G21" s="9"/>
    </row>
    <row r="22" spans="1:11" ht="21" customHeight="1" x14ac:dyDescent="0.35">
      <c r="A22" s="10">
        <v>18</v>
      </c>
      <c r="B22" s="122" t="s">
        <v>103</v>
      </c>
      <c r="C22" s="9"/>
      <c r="D22" s="9"/>
      <c r="E22" s="10">
        <v>44</v>
      </c>
      <c r="F22" s="122" t="s">
        <v>35</v>
      </c>
      <c r="G22" s="9"/>
      <c r="H22" s="12"/>
    </row>
    <row r="23" spans="1:11" ht="21" customHeight="1" x14ac:dyDescent="0.35">
      <c r="A23" s="10">
        <v>19</v>
      </c>
      <c r="B23" s="122" t="s">
        <v>54</v>
      </c>
      <c r="C23" s="9"/>
      <c r="D23" s="9"/>
      <c r="E23" s="10">
        <v>45</v>
      </c>
      <c r="F23" s="124" t="s">
        <v>119</v>
      </c>
      <c r="G23" s="12"/>
    </row>
    <row r="24" spans="1:11" ht="21" customHeight="1" x14ac:dyDescent="0.35">
      <c r="A24" s="10">
        <v>20</v>
      </c>
      <c r="B24" s="122" t="s">
        <v>55</v>
      </c>
      <c r="C24" s="9"/>
      <c r="D24" s="9"/>
      <c r="E24" s="10">
        <v>46</v>
      </c>
      <c r="F24" s="124" t="s">
        <v>153</v>
      </c>
      <c r="G24" s="12"/>
    </row>
    <row r="25" spans="1:11" ht="21" customHeight="1" x14ac:dyDescent="0.35">
      <c r="A25" s="10">
        <v>21</v>
      </c>
      <c r="B25" s="122" t="s">
        <v>9</v>
      </c>
      <c r="C25" s="9"/>
      <c r="D25" s="120"/>
      <c r="E25" s="10">
        <v>47</v>
      </c>
      <c r="F25" s="122" t="s">
        <v>36</v>
      </c>
    </row>
    <row r="26" spans="1:11" ht="21" customHeight="1" x14ac:dyDescent="0.35">
      <c r="A26" s="10">
        <v>22</v>
      </c>
      <c r="B26" s="123" t="s">
        <v>14</v>
      </c>
      <c r="C26" s="9"/>
      <c r="D26" s="9"/>
      <c r="E26" s="10">
        <v>48</v>
      </c>
      <c r="F26" s="122" t="s">
        <v>175</v>
      </c>
    </row>
    <row r="27" spans="1:11" ht="21" customHeight="1" x14ac:dyDescent="0.35">
      <c r="A27" s="10">
        <v>23</v>
      </c>
      <c r="B27" s="122" t="s">
        <v>32</v>
      </c>
      <c r="C27" s="11"/>
      <c r="D27" s="11"/>
      <c r="E27" s="10">
        <v>49</v>
      </c>
      <c r="F27" s="122" t="s">
        <v>12</v>
      </c>
    </row>
    <row r="28" spans="1:11" ht="21" customHeight="1" x14ac:dyDescent="0.35">
      <c r="A28" s="10">
        <v>24</v>
      </c>
      <c r="B28" s="122" t="s">
        <v>195</v>
      </c>
      <c r="C28" s="11"/>
      <c r="D28" s="128"/>
      <c r="E28" s="10">
        <v>50</v>
      </c>
      <c r="F28" s="125" t="s">
        <v>13</v>
      </c>
    </row>
    <row r="29" spans="1:11" ht="21" customHeight="1" x14ac:dyDescent="0.35">
      <c r="A29" s="10">
        <v>25</v>
      </c>
      <c r="B29" s="122" t="s">
        <v>96</v>
      </c>
      <c r="C29" s="128"/>
      <c r="D29" s="128"/>
      <c r="E29" s="10">
        <v>51</v>
      </c>
      <c r="F29" s="152" t="s">
        <v>194</v>
      </c>
    </row>
    <row r="30" spans="1:11" ht="21" customHeight="1" x14ac:dyDescent="0.35">
      <c r="A30" s="10">
        <v>26</v>
      </c>
      <c r="B30" s="125" t="s">
        <v>97</v>
      </c>
      <c r="E30" s="10">
        <v>52</v>
      </c>
      <c r="F30" s="152" t="s">
        <v>132</v>
      </c>
    </row>
    <row r="31" spans="1:11" ht="21" customHeight="1" x14ac:dyDescent="0.3">
      <c r="A31" s="259"/>
      <c r="B31" s="259"/>
      <c r="C31" s="259"/>
      <c r="D31" s="259"/>
      <c r="E31" s="259"/>
      <c r="F31" s="259"/>
    </row>
    <row r="33" spans="4:6" ht="21" customHeight="1" x14ac:dyDescent="0.3">
      <c r="D33" s="90"/>
      <c r="E33" s="90"/>
      <c r="F33" s="90"/>
    </row>
  </sheetData>
  <mergeCells count="5">
    <mergeCell ref="A4:F4"/>
    <mergeCell ref="A3:F3"/>
    <mergeCell ref="A2:F2"/>
    <mergeCell ref="A31:F31"/>
    <mergeCell ref="A1:F1"/>
  </mergeCells>
  <phoneticPr fontId="4"/>
  <hyperlinks>
    <hyperlink ref="B6" location="'Countywide AV'!A1" display="Countywide Assessed Value" xr:uid="{00000000-0004-0000-0000-000000000000}"/>
    <hyperlink ref="B7" location="'Unincorporated AV'!A1" display="Unincorporated Assessed Value" xr:uid="{00000000-0004-0000-0000-000001000000}"/>
    <hyperlink ref="B8" location="'Countywide NC'!A1" display="Countywide New Construction" xr:uid="{00000000-0004-0000-0000-000002000000}"/>
    <hyperlink ref="B9" location="'Unincorporated NC'!A1" display="Unincorporated New Construction" xr:uid="{00000000-0004-0000-0000-000003000000}"/>
    <hyperlink ref="B10" location="'Sales and Use Taxbase'!A1" display="Sales and Use Taxbase" xr:uid="{00000000-0004-0000-0000-000004000000}"/>
    <hyperlink ref="B11" location="'Local Sales Tax'!A1" display="Local and Option Sales Tax" xr:uid="{00000000-0004-0000-0000-000005000000}"/>
    <hyperlink ref="B12" location="'Transit Sales Tax'!A1" display="Metro Transit Sales Tax" xr:uid="{00000000-0004-0000-0000-000006000000}"/>
    <hyperlink ref="B13" location="'Mental Health Sales Tax'!A1" display="Mental Health Sales Tax" xr:uid="{00000000-0004-0000-0000-000007000000}"/>
    <hyperlink ref="B14" location="'CJ Sales Tax'!A1" display="Criminal Justice Sales Tax" xr:uid="{00000000-0004-0000-0000-000008000000}"/>
    <hyperlink ref="B17" location="'Hotel Sales Tax'!A1" display="Hotel Sales Tax" xr:uid="{00000000-0004-0000-0000-000009000000}"/>
    <hyperlink ref="B19" location="'Rental Car Sales Tax'!A1" display="Rental Car Sales Tax" xr:uid="{00000000-0004-0000-0000-00000A000000}"/>
    <hyperlink ref="B21" location="REET!A1" display="Real Estate Excise Tax (REET 1)" xr:uid="{00000000-0004-0000-0000-00000B000000}"/>
    <hyperlink ref="B22" location="'Investment Pool Nom'!A1" display="Investment Pool Nominal Rate of Return" xr:uid="{00000000-0004-0000-0000-00000C000000}"/>
    <hyperlink ref="B23" location="'Investment Pool Real'!A1" display="Investment Pool Real Rate of Return" xr:uid="{00000000-0004-0000-0000-00000D000000}"/>
    <hyperlink ref="B24" location="'CPI-U'!A1" display="National CPI-U" xr:uid="{00000000-0004-0000-0000-00000E000000}"/>
    <hyperlink ref="B25" location="'CPI-W'!A1" display="National CPI-W" xr:uid="{00000000-0004-0000-0000-00000F000000}"/>
    <hyperlink ref="B26" location="'Seattle CPI-U'!A1" display="Seattle CPI-U" xr:uid="{00000000-0004-0000-0000-000010000000}"/>
    <hyperlink ref="B27" location="'Seattle CPI-W'!A1" display="Seattle CPI-W" xr:uid="{00000000-0004-0000-0000-000011000000}"/>
    <hyperlink ref="B28" location="'COLA(new)'!A1" display="COLA Comparison" xr:uid="{00000000-0004-0000-0000-000012000000}"/>
    <hyperlink ref="B29" location="'Pharmaceuticals PPI'!A1" display="Pharmaceuticals PPI" xr:uid="{00000000-0004-0000-0000-000013000000}"/>
    <hyperlink ref="B30" location="'Transportation CPI'!A1" display="Transportation CPI" xr:uid="{00000000-0004-0000-0000-000014000000}"/>
    <hyperlink ref="F5" location="'Retail Gas'!A1" display="Retail Gas Prices" xr:uid="{00000000-0004-0000-0000-000015000000}"/>
    <hyperlink ref="F6" location="'Diesel and Gas'!A1" display="Diesel &amp; Gas Wholesale" xr:uid="{00000000-0004-0000-0000-000016000000}"/>
    <hyperlink ref="F9" location="Gambling!A1" display="Gambling Tax" xr:uid="{00000000-0004-0000-0000-000017000000}"/>
    <hyperlink ref="F10" location="'E911'!A1" display="E-911 Tax" xr:uid="{00000000-0004-0000-0000-000018000000}"/>
    <hyperlink ref="F11" location="Delinquencies!A1" display="P&amp;I on Property Taxes" xr:uid="{00000000-0004-0000-0000-000019000000}"/>
    <hyperlink ref="F12" location="CX!A1" display="Current Expense" xr:uid="{00000000-0004-0000-0000-00001A000000}"/>
    <hyperlink ref="F13" location="'DD-MH'!A1" display="DD/MH" xr:uid="{00000000-0004-0000-0000-00001B000000}"/>
    <hyperlink ref="F14" location="Veterans!A1" display="Veteran's Aid" xr:uid="{00000000-0004-0000-0000-00001C000000}"/>
    <hyperlink ref="F15" location="AFIS!A1" display="AFIS" xr:uid="{00000000-0004-0000-0000-00001E000000}"/>
    <hyperlink ref="F16" location="Parks!A1" display="Parks" xr:uid="{00000000-0004-0000-0000-00001F000000}"/>
    <hyperlink ref="F17" location="VSHSL!Print_Area" display="VSHSL" xr:uid="{00000000-0004-0000-0000-000021000000}"/>
    <hyperlink ref="F18" location="PSERN!A1" display="PSERN" xr:uid="{00000000-0004-0000-0000-000022000000}"/>
    <hyperlink ref="F19" location="BSFK!A1" display="BSFK" xr:uid="{00000000-0004-0000-0000-000023000000}"/>
    <hyperlink ref="F21" location="EMS!A1" display="EMS" xr:uid="{00000000-0004-0000-0000-000024000000}"/>
    <hyperlink ref="F22" location="CF!A1" display="Conservation Futures" xr:uid="{00000000-0004-0000-0000-000025000000}"/>
    <hyperlink ref="F23" location="Roads!A1" display="UAL/Roads" xr:uid="{00000000-0004-0000-0000-000026000000}"/>
    <hyperlink ref="F24" location="Roads2!A1" display="Roads addendum" xr:uid="{00000000-0004-0000-0000-000027000000}"/>
    <hyperlink ref="F25" location="Flood!A1" display="Flood" xr:uid="{00000000-0004-0000-0000-000028000000}"/>
    <hyperlink ref="F26" location="'Marine(Base)'!A1" display="Marine (Base)" xr:uid="{00000000-0004-0000-0000-000029000000}"/>
    <hyperlink ref="F27" location="Transit!A1" display="Transit" xr:uid="{00000000-0004-0000-0000-00002A000000}"/>
    <hyperlink ref="F28" location="UTGO!A1" display="UTGO" xr:uid="{00000000-0004-0000-0000-00002B000000}"/>
    <hyperlink ref="F7" location="Docs!A1" display="Recorded Documents" xr:uid="{00000000-0004-0000-0000-00002C000000}"/>
    <hyperlink ref="F30" location="Appendix!A1" display="Appendix" xr:uid="{00000000-0004-0000-0000-00002D000000}"/>
    <hyperlink ref="F29" location="'KC I+P Index'!Print_Area" display="KC I+P Index" xr:uid="{00000000-0004-0000-0000-00002E000000}"/>
    <hyperlink ref="B18" location="'Hotel Sales Tax'!A1" display="Hotel Sales Tax" xr:uid="{D3B9421C-4F39-47BB-9696-FA089357E5C4}"/>
    <hyperlink ref="B15" location="'Health Thru Housing Sales Tax'!A1" display="Health Through Housing Sales Tax" xr:uid="{EF038C11-8F8A-4590-8348-7E161A621851}"/>
    <hyperlink ref="F20" location="CCC!Print_Area" display="Crisis Care Centers" xr:uid="{4C8B8304-E1C4-472B-93D2-C482D8A9EB5A}"/>
    <hyperlink ref="B16" location="'Cultural Access Prog. Sales Tax'!Print_Area" display="Cultural Access Program Sales Tax" xr:uid="{4465788E-A55A-4B98-93A3-90853CCA42BE}"/>
    <hyperlink ref="B20" location="'Cannabis Excise Tax'!A1" display="Cannabis Excise Tax" xr:uid="{EF3F2611-4048-4018-822C-BEAD05337B72}"/>
    <hyperlink ref="F8" location="'Document Rev Detail'!A1" display="Document Revenue Detail" xr:uid="{C559DDB7-03A6-4D63-94BC-34A255CA0931}"/>
  </hyperlinks>
  <pageMargins left="0.75" right="0.75" top="1" bottom="1" header="0.5" footer="0.5"/>
  <pageSetup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Headings!E10</f>
        <v>March 2024 Criminal Justice Sales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36">
        <v>2015</v>
      </c>
      <c r="B5" s="37">
        <v>12564407.029012896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13243627.939012896</v>
      </c>
      <c r="C6" s="43">
        <v>5.4059129764865821E-2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13671507.870000001</v>
      </c>
      <c r="C7" s="43">
        <v>3.2308362403224988E-2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14808959.630000001</v>
      </c>
      <c r="C8" s="43">
        <v>8.3198705718186439E-2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15478453.23</v>
      </c>
      <c r="C9" s="43">
        <v>4.5208685601636711E-2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14206604.679898031</v>
      </c>
      <c r="C10" s="43">
        <v>-8.2168969418526916E-2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16633928.9</v>
      </c>
      <c r="C11" s="43">
        <v>0.1708588557782964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18185171.030000001</v>
      </c>
      <c r="C12" s="43">
        <v>9.3257710750465073E-2</v>
      </c>
      <c r="D12" s="44">
        <v>0</v>
      </c>
      <c r="E12" s="45">
        <v>0</v>
      </c>
    </row>
    <row r="13" spans="1:5" s="51" customFormat="1" ht="18" customHeight="1" thickBot="1" x14ac:dyDescent="0.4">
      <c r="A13" s="46">
        <v>2023</v>
      </c>
      <c r="B13" s="47">
        <v>18513048.801961221</v>
      </c>
      <c r="C13" s="48">
        <v>1.8029952614705635E-2</v>
      </c>
      <c r="D13" s="53">
        <v>-1.9396398055458008E-2</v>
      </c>
      <c r="E13" s="75">
        <v>-366189.21557180583</v>
      </c>
    </row>
    <row r="14" spans="1:5" s="51" customFormat="1" ht="18" customHeight="1" thickTop="1" x14ac:dyDescent="0.35">
      <c r="A14" s="41">
        <v>2024</v>
      </c>
      <c r="B14" s="42">
        <v>19109680.776004691</v>
      </c>
      <c r="C14" s="43">
        <v>3.2227645507003855E-2</v>
      </c>
      <c r="D14" s="44">
        <v>-1.0846291763318194E-2</v>
      </c>
      <c r="E14" s="45">
        <v>-209541.92606719211</v>
      </c>
    </row>
    <row r="15" spans="1:5" s="51" customFormat="1" ht="18" customHeight="1" x14ac:dyDescent="0.35">
      <c r="A15" s="41">
        <v>2025</v>
      </c>
      <c r="B15" s="42">
        <v>19920105.483487796</v>
      </c>
      <c r="C15" s="43">
        <v>4.2409118026750292E-2</v>
      </c>
      <c r="D15" s="44">
        <v>-1.1609015337379458E-2</v>
      </c>
      <c r="E15" s="45">
        <v>-233968.95931721106</v>
      </c>
    </row>
    <row r="16" spans="1:5" s="51" customFormat="1" ht="18" customHeight="1" x14ac:dyDescent="0.35">
      <c r="A16" s="41">
        <v>2026</v>
      </c>
      <c r="B16" s="42">
        <v>21039675.931277122</v>
      </c>
      <c r="C16" s="43">
        <v>5.620303811731131E-2</v>
      </c>
      <c r="D16" s="44">
        <v>-5.1477334396554664E-3</v>
      </c>
      <c r="E16" s="45">
        <v>-108867.06196631119</v>
      </c>
    </row>
    <row r="17" spans="1:10" s="51" customFormat="1" ht="18" customHeight="1" x14ac:dyDescent="0.35">
      <c r="A17" s="41">
        <v>2027</v>
      </c>
      <c r="B17" s="42">
        <v>22038669.056072686</v>
      </c>
      <c r="C17" s="43">
        <v>4.7481393157319696E-2</v>
      </c>
      <c r="D17" s="44">
        <v>3.6889450477515684E-2</v>
      </c>
      <c r="E17" s="45">
        <v>784070.46224642918</v>
      </c>
    </row>
    <row r="18" spans="1:10" s="51" customFormat="1" ht="18" customHeight="1" x14ac:dyDescent="0.35">
      <c r="A18" s="41">
        <v>2028</v>
      </c>
      <c r="B18" s="42">
        <v>22999513.707893521</v>
      </c>
      <c r="C18" s="43">
        <v>4.3598125157928935E-2</v>
      </c>
      <c r="D18" s="44">
        <v>7.3976686932219593E-2</v>
      </c>
      <c r="E18" s="45">
        <v>1584231.6186789908</v>
      </c>
    </row>
    <row r="19" spans="1:10" s="51" customFormat="1" ht="18" customHeight="1" x14ac:dyDescent="0.35">
      <c r="A19" s="41">
        <v>2029</v>
      </c>
      <c r="B19" s="42">
        <v>22232135.278449874</v>
      </c>
      <c r="C19" s="43">
        <v>-3.3364984981411938E-2</v>
      </c>
      <c r="D19" s="44">
        <v>0.11839155310553018</v>
      </c>
      <c r="E19" s="45">
        <v>2353466.4734896906</v>
      </c>
      <c r="J19" s="28"/>
    </row>
    <row r="20" spans="1:10" s="51" customFormat="1" ht="18" customHeight="1" x14ac:dyDescent="0.35">
      <c r="A20" s="41">
        <v>2030</v>
      </c>
      <c r="B20" s="42">
        <v>20654476.692465283</v>
      </c>
      <c r="C20" s="43">
        <v>-7.0962980668521469E-2</v>
      </c>
      <c r="D20" s="44">
        <v>-6.2606579984120225E-3</v>
      </c>
      <c r="E20" s="45">
        <v>-130125.28461159766</v>
      </c>
    </row>
    <row r="21" spans="1:10" s="51" customFormat="1" ht="18" customHeight="1" x14ac:dyDescent="0.35">
      <c r="A21" s="41">
        <v>2031</v>
      </c>
      <c r="B21" s="42">
        <v>21500074.96690831</v>
      </c>
      <c r="C21" s="43">
        <v>4.0940193597424734E-2</v>
      </c>
      <c r="D21" s="44">
        <v>-1.5550686749500442E-2</v>
      </c>
      <c r="E21" s="45">
        <v>-339622.29075789079</v>
      </c>
    </row>
    <row r="22" spans="1:10" s="51" customFormat="1" ht="18" customHeight="1" x14ac:dyDescent="0.35">
      <c r="A22" s="41">
        <v>2032</v>
      </c>
      <c r="B22" s="42">
        <v>22429968.068271361</v>
      </c>
      <c r="C22" s="43">
        <v>4.3250691115928275E-2</v>
      </c>
      <c r="D22" s="44">
        <v>-2.2823152619258158E-2</v>
      </c>
      <c r="E22" s="45">
        <v>-523879.15845470503</v>
      </c>
    </row>
    <row r="23" spans="1:10" s="51" customFormat="1" ht="18" customHeight="1" x14ac:dyDescent="0.35">
      <c r="A23" s="41">
        <v>2033</v>
      </c>
      <c r="B23" s="42">
        <v>23437477.238895681</v>
      </c>
      <c r="C23" s="43">
        <v>4.4917993978310866E-2</v>
      </c>
      <c r="D23" s="73" t="s">
        <v>299</v>
      </c>
      <c r="E23" s="74" t="s">
        <v>299</v>
      </c>
    </row>
    <row r="24" spans="1:10" ht="18" customHeight="1" x14ac:dyDescent="0.35">
      <c r="A24" s="24" t="s">
        <v>4</v>
      </c>
      <c r="B24" s="3"/>
      <c r="C24" s="3"/>
    </row>
    <row r="25" spans="1:10" s="28" customFormat="1" ht="21.75" customHeight="1" x14ac:dyDescent="0.35">
      <c r="A25" s="52" t="s">
        <v>138</v>
      </c>
      <c r="B25" s="29"/>
      <c r="C25" s="29"/>
    </row>
    <row r="26" spans="1:10" ht="21.75" customHeight="1" x14ac:dyDescent="0.35">
      <c r="A26" s="70" t="s">
        <v>144</v>
      </c>
      <c r="B26" s="3"/>
      <c r="C26" s="3"/>
    </row>
    <row r="27" spans="1:10" ht="21.75" customHeight="1" x14ac:dyDescent="0.35">
      <c r="A27" s="110" t="s">
        <v>200</v>
      </c>
      <c r="B27" s="3"/>
      <c r="C27" s="3"/>
    </row>
    <row r="28" spans="1:10" ht="21.75" customHeight="1" x14ac:dyDescent="0.35">
      <c r="A28" s="209"/>
    </row>
    <row r="29" spans="1:10" ht="21.75" customHeight="1" x14ac:dyDescent="0.35">
      <c r="A29" s="70"/>
    </row>
    <row r="30" spans="1:10" ht="21.75" customHeight="1" x14ac:dyDescent="0.35">
      <c r="A30" s="260" t="str">
        <f>Headings!F10</f>
        <v>Page 10</v>
      </c>
      <c r="B30" s="263"/>
      <c r="C30" s="263"/>
      <c r="D30" s="263"/>
      <c r="E30" s="262"/>
    </row>
    <row r="32" spans="1:10" ht="21.75" customHeight="1" x14ac:dyDescent="0.35">
      <c r="A32" s="110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1E25-571F-41DD-B575-7BE923B25736}">
  <sheetPr>
    <pageSetUpPr fitToPage="1"/>
  </sheetPr>
  <dimension ref="A1:F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73" customWidth="1"/>
    <col min="2" max="2" width="20.7265625" style="173" customWidth="1"/>
    <col min="3" max="3" width="10.7265625" style="173" customWidth="1"/>
    <col min="4" max="5" width="17.7265625" style="156" customWidth="1"/>
    <col min="6" max="16384" width="10.7265625" style="156"/>
  </cols>
  <sheetData>
    <row r="1" spans="1:6" ht="23.4" x14ac:dyDescent="0.35">
      <c r="A1" s="261" t="str">
        <f>+Headings!E11</f>
        <v>March 2024 Health Through Housing Sales Tax Forecast</v>
      </c>
      <c r="B1" s="262"/>
      <c r="C1" s="262"/>
      <c r="D1" s="262"/>
      <c r="E1" s="262"/>
    </row>
    <row r="2" spans="1:6" ht="21.75" customHeight="1" x14ac:dyDescent="0.35">
      <c r="A2" s="261" t="s">
        <v>84</v>
      </c>
      <c r="B2" s="262"/>
      <c r="C2" s="262"/>
      <c r="D2" s="262"/>
      <c r="E2" s="262"/>
    </row>
    <row r="4" spans="1:6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6" s="51" customFormat="1" ht="18" customHeight="1" x14ac:dyDescent="0.35">
      <c r="A5" s="36">
        <v>2014</v>
      </c>
      <c r="B5" s="102" t="s">
        <v>78</v>
      </c>
      <c r="C5" s="76" t="s">
        <v>78</v>
      </c>
      <c r="D5" s="80" t="s">
        <v>78</v>
      </c>
      <c r="E5" s="99" t="s">
        <v>78</v>
      </c>
    </row>
    <row r="6" spans="1:6" s="51" customFormat="1" ht="18" customHeight="1" x14ac:dyDescent="0.35">
      <c r="A6" s="41">
        <v>2015</v>
      </c>
      <c r="B6" s="83" t="s">
        <v>78</v>
      </c>
      <c r="C6" s="84" t="s">
        <v>78</v>
      </c>
      <c r="D6" s="73" t="s">
        <v>78</v>
      </c>
      <c r="E6" s="74" t="s">
        <v>78</v>
      </c>
    </row>
    <row r="7" spans="1:6" s="51" customFormat="1" ht="18" customHeight="1" x14ac:dyDescent="0.35">
      <c r="A7" s="41">
        <v>2016</v>
      </c>
      <c r="B7" s="83" t="s">
        <v>78</v>
      </c>
      <c r="C7" s="84" t="s">
        <v>78</v>
      </c>
      <c r="D7" s="73" t="s">
        <v>78</v>
      </c>
      <c r="E7" s="74" t="s">
        <v>78</v>
      </c>
    </row>
    <row r="8" spans="1:6" s="51" customFormat="1" ht="18" customHeight="1" x14ac:dyDescent="0.35">
      <c r="A8" s="41">
        <v>2017</v>
      </c>
      <c r="B8" s="83" t="s">
        <v>78</v>
      </c>
      <c r="C8" s="84" t="s">
        <v>78</v>
      </c>
      <c r="D8" s="73" t="s">
        <v>78</v>
      </c>
      <c r="E8" s="74" t="s">
        <v>78</v>
      </c>
    </row>
    <row r="9" spans="1:6" s="51" customFormat="1" ht="18" customHeight="1" x14ac:dyDescent="0.35">
      <c r="A9" s="41">
        <v>2018</v>
      </c>
      <c r="B9" s="83" t="s">
        <v>78</v>
      </c>
      <c r="C9" s="84" t="s">
        <v>78</v>
      </c>
      <c r="D9" s="73" t="s">
        <v>78</v>
      </c>
      <c r="E9" s="74" t="s">
        <v>78</v>
      </c>
    </row>
    <row r="10" spans="1:6" s="51" customFormat="1" ht="18" customHeight="1" x14ac:dyDescent="0.35">
      <c r="A10" s="41">
        <v>2019</v>
      </c>
      <c r="B10" s="83" t="s">
        <v>78</v>
      </c>
      <c r="C10" s="84" t="s">
        <v>78</v>
      </c>
      <c r="D10" s="73" t="s">
        <v>78</v>
      </c>
      <c r="E10" s="74" t="s">
        <v>78</v>
      </c>
    </row>
    <row r="11" spans="1:6" s="51" customFormat="1" ht="18" customHeight="1" x14ac:dyDescent="0.35">
      <c r="A11" s="41">
        <v>2020</v>
      </c>
      <c r="B11" s="83" t="s">
        <v>78</v>
      </c>
      <c r="C11" s="84" t="s">
        <v>78</v>
      </c>
      <c r="D11" s="73" t="s">
        <v>78</v>
      </c>
      <c r="E11" s="74" t="s">
        <v>78</v>
      </c>
    </row>
    <row r="12" spans="1:6" s="51" customFormat="1" ht="18" customHeight="1" x14ac:dyDescent="0.35">
      <c r="A12" s="41">
        <v>2021</v>
      </c>
      <c r="B12" s="42">
        <v>61167274.009999998</v>
      </c>
      <c r="C12" s="84" t="s">
        <v>78</v>
      </c>
      <c r="D12" s="44">
        <v>0</v>
      </c>
      <c r="E12" s="74">
        <v>0</v>
      </c>
    </row>
    <row r="13" spans="1:6" s="51" customFormat="1" ht="18" customHeight="1" x14ac:dyDescent="0.35">
      <c r="A13" s="41">
        <v>2022</v>
      </c>
      <c r="B13" s="42">
        <v>67978676.029999986</v>
      </c>
      <c r="C13" s="54">
        <v>0.11135696547285101</v>
      </c>
      <c r="D13" s="44">
        <v>2.9993676269173264E-3</v>
      </c>
      <c r="E13" s="74">
        <v>203283.3187995851</v>
      </c>
      <c r="F13" s="119"/>
    </row>
    <row r="14" spans="1:6" s="51" customFormat="1" ht="18" customHeight="1" thickBot="1" x14ac:dyDescent="0.4">
      <c r="A14" s="46">
        <v>2023</v>
      </c>
      <c r="B14" s="47">
        <v>70333284.629999995</v>
      </c>
      <c r="C14" s="55">
        <v>3.4637458943167498E-2</v>
      </c>
      <c r="D14" s="53">
        <v>-1.2284769427384101E-2</v>
      </c>
      <c r="E14" s="175">
        <v>-874774.58887539804</v>
      </c>
    </row>
    <row r="15" spans="1:6" s="51" customFormat="1" ht="18" customHeight="1" thickTop="1" x14ac:dyDescent="0.35">
      <c r="A15" s="41">
        <v>2024</v>
      </c>
      <c r="B15" s="42">
        <v>71871443.248030975</v>
      </c>
      <c r="C15" s="54">
        <v>2.1869568954766105E-2</v>
      </c>
      <c r="D15" s="44">
        <v>-1.0838899247039957E-2</v>
      </c>
      <c r="E15" s="74">
        <v>-787543.43606089056</v>
      </c>
    </row>
    <row r="16" spans="1:6" ht="18" customHeight="1" x14ac:dyDescent="0.35">
      <c r="A16" s="41">
        <v>2025</v>
      </c>
      <c r="B16" s="42">
        <v>74992215.397988975</v>
      </c>
      <c r="C16" s="54">
        <v>4.3421587335989553E-2</v>
      </c>
      <c r="D16" s="44">
        <v>-1.1601438086796367E-2</v>
      </c>
      <c r="E16" s="74">
        <v>-880229.47164897621</v>
      </c>
    </row>
    <row r="17" spans="1:5" ht="18" customHeight="1" x14ac:dyDescent="0.35">
      <c r="A17" s="41">
        <v>2026</v>
      </c>
      <c r="B17" s="42">
        <v>79204222.437757269</v>
      </c>
      <c r="C17" s="54">
        <v>5.6165923588400224E-2</v>
      </c>
      <c r="D17" s="44">
        <v>-5.1445313900878586E-3</v>
      </c>
      <c r="E17" s="74">
        <v>-409575.68351902068</v>
      </c>
    </row>
    <row r="18" spans="1:5" ht="18" customHeight="1" x14ac:dyDescent="0.35">
      <c r="A18" s="41">
        <v>2027</v>
      </c>
      <c r="B18" s="42">
        <v>82962597.877755314</v>
      </c>
      <c r="C18" s="54">
        <v>4.7451705531880828E-2</v>
      </c>
      <c r="D18" s="44">
        <v>-5.7276734449392963E-3</v>
      </c>
      <c r="E18" s="74">
        <v>-477920.03870207071</v>
      </c>
    </row>
    <row r="19" spans="1:5" ht="18" customHeight="1" x14ac:dyDescent="0.35">
      <c r="A19" s="41">
        <v>2028</v>
      </c>
      <c r="B19" s="42">
        <v>86577452.526325464</v>
      </c>
      <c r="C19" s="54">
        <v>4.3572100452984985E-2</v>
      </c>
      <c r="D19" s="44">
        <v>-7.0032483819434388E-3</v>
      </c>
      <c r="E19" s="74">
        <v>-610599.58487254381</v>
      </c>
    </row>
    <row r="20" spans="1:5" ht="18" customHeight="1" x14ac:dyDescent="0.35">
      <c r="A20" s="41">
        <v>2029</v>
      </c>
      <c r="B20" s="42">
        <v>90511818.089538381</v>
      </c>
      <c r="C20" s="54">
        <v>4.5443304791355388E-2</v>
      </c>
      <c r="D20" s="44">
        <v>-9.8428970154657014E-3</v>
      </c>
      <c r="E20" s="74">
        <v>-899754.69695924222</v>
      </c>
    </row>
    <row r="21" spans="1:5" ht="18" customHeight="1" x14ac:dyDescent="0.35">
      <c r="A21" s="41">
        <v>2030</v>
      </c>
      <c r="B21" s="42">
        <v>94977173.68877469</v>
      </c>
      <c r="C21" s="54">
        <v>4.9334503421630371E-2</v>
      </c>
      <c r="D21" s="44">
        <v>-6.2574140421988167E-3</v>
      </c>
      <c r="E21" s="74">
        <v>-598053.77038931847</v>
      </c>
    </row>
    <row r="22" spans="1:5" ht="18" customHeight="1" x14ac:dyDescent="0.35">
      <c r="A22" s="41">
        <v>2031</v>
      </c>
      <c r="B22" s="42">
        <v>98863530.116541997</v>
      </c>
      <c r="C22" s="54">
        <v>4.0918846885276805E-2</v>
      </c>
      <c r="D22" s="44">
        <v>-1.5543018247303975E-2</v>
      </c>
      <c r="E22" s="74">
        <v>-1560898.7300374657</v>
      </c>
    </row>
    <row r="23" spans="1:5" ht="18" customHeight="1" x14ac:dyDescent="0.35">
      <c r="A23" s="41">
        <v>2032</v>
      </c>
      <c r="B23" s="42">
        <v>103137304.24882619</v>
      </c>
      <c r="C23" s="54">
        <v>4.3229026186362152E-2</v>
      </c>
      <c r="D23" s="44">
        <v>-2.2812443885282585E-2</v>
      </c>
      <c r="E23" s="74">
        <v>-2407740.4086175859</v>
      </c>
    </row>
    <row r="24" spans="1:5" ht="18" customHeight="1" x14ac:dyDescent="0.35">
      <c r="A24" s="41">
        <v>2033</v>
      </c>
      <c r="B24" s="42">
        <v>107767800.62001309</v>
      </c>
      <c r="C24" s="54">
        <v>4.4896426224360964E-2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236</v>
      </c>
      <c r="B26" s="3"/>
      <c r="C26" s="3"/>
    </row>
    <row r="27" spans="1:5" ht="21.75" customHeight="1" x14ac:dyDescent="0.35">
      <c r="A27" s="29" t="s">
        <v>235</v>
      </c>
      <c r="B27" s="3"/>
      <c r="C27" s="3"/>
    </row>
    <row r="28" spans="1:5" ht="21.75" customHeight="1" x14ac:dyDescent="0.35">
      <c r="A28" s="209"/>
      <c r="B28" s="156"/>
      <c r="C28" s="156"/>
    </row>
    <row r="29" spans="1:5" ht="21.75" customHeight="1" x14ac:dyDescent="0.35">
      <c r="A29" s="3"/>
      <c r="B29" s="156"/>
      <c r="C29" s="156"/>
    </row>
    <row r="30" spans="1:5" ht="21.75" customHeight="1" x14ac:dyDescent="0.35">
      <c r="A30" s="260" t="str">
        <f>+Headings!F11</f>
        <v>Page 11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C90-4F0D-4B12-A821-9B54358471D2}">
  <sheetPr>
    <pageSetUpPr fitToPage="1"/>
  </sheetPr>
  <dimension ref="A1:J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06" customWidth="1"/>
    <col min="2" max="2" width="20.7265625" style="206" customWidth="1"/>
    <col min="3" max="3" width="10.7265625" style="206" customWidth="1"/>
    <col min="4" max="5" width="17.7265625" style="156" customWidth="1"/>
    <col min="6" max="16384" width="10.7265625" style="156"/>
  </cols>
  <sheetData>
    <row r="1" spans="1:8" ht="23.4" x14ac:dyDescent="0.35">
      <c r="A1" s="261" t="str">
        <f>+Headings!E12</f>
        <v>March 2024 Cultural Access Program Sales Tax Forecast</v>
      </c>
      <c r="B1" s="262"/>
      <c r="C1" s="262"/>
      <c r="D1" s="262"/>
      <c r="E1" s="262"/>
    </row>
    <row r="2" spans="1:8" ht="21.75" customHeight="1" x14ac:dyDescent="0.35">
      <c r="A2" s="261" t="s">
        <v>84</v>
      </c>
      <c r="B2" s="262"/>
      <c r="C2" s="262"/>
      <c r="D2" s="262"/>
      <c r="E2" s="262"/>
    </row>
    <row r="4" spans="1:8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8" s="51" customFormat="1" ht="18" customHeight="1" x14ac:dyDescent="0.35">
      <c r="A5" s="36">
        <v>2014</v>
      </c>
      <c r="B5" s="102" t="s">
        <v>78</v>
      </c>
      <c r="C5" s="76" t="s">
        <v>78</v>
      </c>
      <c r="D5" s="80" t="s">
        <v>78</v>
      </c>
      <c r="E5" s="99" t="s">
        <v>78</v>
      </c>
    </row>
    <row r="6" spans="1:8" s="51" customFormat="1" ht="18" customHeight="1" x14ac:dyDescent="0.35">
      <c r="A6" s="41">
        <v>2015</v>
      </c>
      <c r="B6" s="83" t="s">
        <v>78</v>
      </c>
      <c r="C6" s="84" t="s">
        <v>78</v>
      </c>
      <c r="D6" s="73" t="s">
        <v>78</v>
      </c>
      <c r="E6" s="74" t="s">
        <v>78</v>
      </c>
    </row>
    <row r="7" spans="1:8" s="51" customFormat="1" ht="18" customHeight="1" x14ac:dyDescent="0.35">
      <c r="A7" s="41">
        <v>2016</v>
      </c>
      <c r="B7" s="83" t="s">
        <v>78</v>
      </c>
      <c r="C7" s="84" t="s">
        <v>78</v>
      </c>
      <c r="D7" s="73" t="s">
        <v>78</v>
      </c>
      <c r="E7" s="74" t="s">
        <v>78</v>
      </c>
    </row>
    <row r="8" spans="1:8" s="51" customFormat="1" ht="18" customHeight="1" x14ac:dyDescent="0.35">
      <c r="A8" s="41">
        <v>2017</v>
      </c>
      <c r="B8" s="83" t="s">
        <v>78</v>
      </c>
      <c r="C8" s="84" t="s">
        <v>78</v>
      </c>
      <c r="D8" s="73" t="s">
        <v>78</v>
      </c>
      <c r="E8" s="74" t="s">
        <v>78</v>
      </c>
    </row>
    <row r="9" spans="1:8" s="51" customFormat="1" ht="18" customHeight="1" x14ac:dyDescent="0.35">
      <c r="A9" s="41">
        <v>2018</v>
      </c>
      <c r="B9" s="83" t="s">
        <v>78</v>
      </c>
      <c r="C9" s="84" t="s">
        <v>78</v>
      </c>
      <c r="D9" s="73" t="s">
        <v>78</v>
      </c>
      <c r="E9" s="74" t="s">
        <v>78</v>
      </c>
    </row>
    <row r="10" spans="1:8" s="51" customFormat="1" ht="18" customHeight="1" x14ac:dyDescent="0.35">
      <c r="A10" s="41">
        <v>2019</v>
      </c>
      <c r="B10" s="83" t="s">
        <v>78</v>
      </c>
      <c r="C10" s="84" t="s">
        <v>78</v>
      </c>
      <c r="D10" s="73" t="s">
        <v>78</v>
      </c>
      <c r="E10" s="74" t="s">
        <v>78</v>
      </c>
    </row>
    <row r="11" spans="1:8" s="51" customFormat="1" ht="18" customHeight="1" x14ac:dyDescent="0.35">
      <c r="A11" s="41">
        <v>2020</v>
      </c>
      <c r="B11" s="83" t="s">
        <v>78</v>
      </c>
      <c r="C11" s="84" t="s">
        <v>78</v>
      </c>
      <c r="D11" s="73" t="s">
        <v>78</v>
      </c>
      <c r="E11" s="74" t="s">
        <v>78</v>
      </c>
    </row>
    <row r="12" spans="1:8" s="51" customFormat="1" ht="18" customHeight="1" x14ac:dyDescent="0.35">
      <c r="A12" s="41">
        <v>2021</v>
      </c>
      <c r="B12" s="83" t="s">
        <v>78</v>
      </c>
      <c r="C12" s="84" t="s">
        <v>78</v>
      </c>
      <c r="D12" s="73" t="s">
        <v>78</v>
      </c>
      <c r="E12" s="74" t="s">
        <v>78</v>
      </c>
    </row>
    <row r="13" spans="1:8" s="51" customFormat="1" ht="18" customHeight="1" x14ac:dyDescent="0.35">
      <c r="A13" s="41">
        <v>2022</v>
      </c>
      <c r="B13" s="83" t="s">
        <v>78</v>
      </c>
      <c r="C13" s="84" t="s">
        <v>78</v>
      </c>
      <c r="D13" s="73" t="s">
        <v>78</v>
      </c>
      <c r="E13" s="74" t="s">
        <v>78</v>
      </c>
    </row>
    <row r="14" spans="1:8" s="51" customFormat="1" ht="18" customHeight="1" thickBot="1" x14ac:dyDescent="0.4">
      <c r="A14" s="64">
        <v>2023</v>
      </c>
      <c r="B14" s="83" t="s">
        <v>78</v>
      </c>
      <c r="C14" s="84" t="s">
        <v>78</v>
      </c>
      <c r="D14" s="73" t="s">
        <v>78</v>
      </c>
      <c r="E14" s="74" t="s">
        <v>78</v>
      </c>
    </row>
    <row r="15" spans="1:8" s="51" customFormat="1" ht="18" customHeight="1" thickTop="1" x14ac:dyDescent="0.35">
      <c r="A15" s="186">
        <v>2024</v>
      </c>
      <c r="B15" s="187">
        <v>72879177.922768846</v>
      </c>
      <c r="C15" s="185" t="s">
        <v>78</v>
      </c>
      <c r="D15" s="207" t="s">
        <v>299</v>
      </c>
      <c r="E15" s="208" t="s">
        <v>299</v>
      </c>
    </row>
    <row r="16" spans="1:8" ht="18" customHeight="1" x14ac:dyDescent="0.35">
      <c r="A16" s="41">
        <v>2025</v>
      </c>
      <c r="B16" s="42">
        <v>99960420.501300097</v>
      </c>
      <c r="C16" s="54">
        <v>0.37159094477203958</v>
      </c>
      <c r="D16" s="73" t="s">
        <v>299</v>
      </c>
      <c r="E16" s="74" t="s">
        <v>299</v>
      </c>
      <c r="H16" s="51"/>
    </row>
    <row r="17" spans="1:10" ht="18" customHeight="1" x14ac:dyDescent="0.35">
      <c r="A17" s="41">
        <v>2026</v>
      </c>
      <c r="B17" s="42">
        <v>105578499.82495713</v>
      </c>
      <c r="C17" s="54">
        <v>5.620303811731131E-2</v>
      </c>
      <c r="D17" s="73" t="s">
        <v>299</v>
      </c>
      <c r="E17" s="74" t="s">
        <v>299</v>
      </c>
      <c r="H17" s="51"/>
    </row>
    <row r="18" spans="1:10" ht="18" customHeight="1" x14ac:dyDescent="0.35">
      <c r="A18" s="41">
        <v>2027</v>
      </c>
      <c r="B18" s="42">
        <v>110591514.08410591</v>
      </c>
      <c r="C18" s="54">
        <v>4.7481393157319474E-2</v>
      </c>
      <c r="D18" s="73" t="s">
        <v>299</v>
      </c>
      <c r="E18" s="74" t="s">
        <v>299</v>
      </c>
    </row>
    <row r="19" spans="1:10" ht="18" customHeight="1" x14ac:dyDescent="0.35">
      <c r="A19" s="41">
        <v>2028</v>
      </c>
      <c r="B19" s="42">
        <v>115413096.75654963</v>
      </c>
      <c r="C19" s="54">
        <v>4.3598125157928935E-2</v>
      </c>
      <c r="D19" s="73" t="s">
        <v>299</v>
      </c>
      <c r="E19" s="74" t="s">
        <v>299</v>
      </c>
    </row>
    <row r="20" spans="1:10" ht="18" customHeight="1" x14ac:dyDescent="0.35">
      <c r="A20" s="41">
        <v>2029</v>
      </c>
      <c r="B20" s="42">
        <v>120660851.00142637</v>
      </c>
      <c r="C20" s="54">
        <v>4.5469313209282269E-2</v>
      </c>
      <c r="D20" s="73" t="s">
        <v>299</v>
      </c>
      <c r="E20" s="74" t="s">
        <v>299</v>
      </c>
    </row>
    <row r="21" spans="1:10" ht="18" customHeight="1" x14ac:dyDescent="0.35">
      <c r="A21" s="41">
        <v>2030</v>
      </c>
      <c r="B21" s="42">
        <v>126616852.90930213</v>
      </c>
      <c r="C21" s="54">
        <v>4.9361510866563929E-2</v>
      </c>
      <c r="D21" s="73" t="s">
        <v>299</v>
      </c>
      <c r="E21" s="74" t="s">
        <v>299</v>
      </c>
    </row>
    <row r="22" spans="1:10" ht="18" customHeight="1" x14ac:dyDescent="0.35">
      <c r="A22" s="41">
        <v>2031</v>
      </c>
      <c r="B22" s="42">
        <v>31632137.131225344</v>
      </c>
      <c r="C22" s="54">
        <v>-0.7501743535366181</v>
      </c>
      <c r="D22" s="73" t="s">
        <v>299</v>
      </c>
      <c r="E22" s="74" t="s">
        <v>299</v>
      </c>
    </row>
    <row r="23" spans="1:10" ht="18" customHeight="1" x14ac:dyDescent="0.35">
      <c r="A23" s="41">
        <v>2032</v>
      </c>
      <c r="B23" s="83" t="s">
        <v>78</v>
      </c>
      <c r="C23" s="84" t="s">
        <v>78</v>
      </c>
      <c r="D23" s="73" t="s">
        <v>78</v>
      </c>
      <c r="E23" s="74" t="s">
        <v>78</v>
      </c>
    </row>
    <row r="24" spans="1:10" ht="18" customHeight="1" x14ac:dyDescent="0.35">
      <c r="A24" s="41">
        <v>2033</v>
      </c>
      <c r="B24" s="83" t="s">
        <v>78</v>
      </c>
      <c r="C24" s="84" t="s">
        <v>78</v>
      </c>
      <c r="D24" s="73" t="s">
        <v>78</v>
      </c>
      <c r="E24" s="74" t="s">
        <v>78</v>
      </c>
    </row>
    <row r="25" spans="1:10" ht="21.75" customHeight="1" x14ac:dyDescent="0.35">
      <c r="A25" s="24" t="s">
        <v>4</v>
      </c>
      <c r="B25" s="3" t="s">
        <v>78</v>
      </c>
      <c r="C25" s="3"/>
    </row>
    <row r="26" spans="1:10" ht="21.75" customHeight="1" x14ac:dyDescent="0.35">
      <c r="A26" s="29" t="s">
        <v>301</v>
      </c>
      <c r="B26" s="3"/>
      <c r="C26" s="3"/>
    </row>
    <row r="27" spans="1:10" ht="21.75" customHeight="1" x14ac:dyDescent="0.35">
      <c r="A27" s="29" t="s">
        <v>302</v>
      </c>
      <c r="B27" s="3"/>
      <c r="C27" s="3"/>
    </row>
    <row r="28" spans="1:10" ht="21.75" customHeight="1" x14ac:dyDescent="0.35">
      <c r="A28" s="29" t="s">
        <v>304</v>
      </c>
      <c r="B28" s="156"/>
      <c r="C28" s="156"/>
    </row>
    <row r="29" spans="1:10" ht="21.75" customHeight="1" x14ac:dyDescent="0.35">
      <c r="A29" s="29" t="s">
        <v>303</v>
      </c>
      <c r="B29" s="156"/>
      <c r="C29" s="156"/>
      <c r="J29"/>
    </row>
    <row r="30" spans="1:10" ht="21.75" customHeight="1" x14ac:dyDescent="0.35">
      <c r="A30" s="260" t="str">
        <f>+Headings!F12</f>
        <v>Page 12</v>
      </c>
      <c r="B30" s="263"/>
      <c r="C30" s="263"/>
      <c r="D30" s="263"/>
      <c r="E30" s="262"/>
    </row>
    <row r="33" spans="1:10" s="206" customFormat="1" ht="21.75" customHeight="1" x14ac:dyDescent="0.35">
      <c r="B33" s="6"/>
      <c r="D33" s="156"/>
      <c r="E33" s="156"/>
      <c r="J33" s="217"/>
    </row>
    <row r="34" spans="1:10" s="206" customFormat="1" ht="21.75" customHeight="1" x14ac:dyDescent="0.35">
      <c r="B34" s="6"/>
      <c r="D34" s="156"/>
      <c r="E34" s="156"/>
    </row>
    <row r="35" spans="1:10" s="206" customFormat="1" ht="21.75" customHeight="1" x14ac:dyDescent="0.35">
      <c r="A35" s="5"/>
      <c r="B35" s="6"/>
      <c r="D35" s="156"/>
      <c r="E35" s="156"/>
    </row>
    <row r="36" spans="1:10" s="206" customFormat="1" ht="21.75" customHeight="1" x14ac:dyDescent="0.35">
      <c r="A36" s="5"/>
      <c r="B36" s="5"/>
      <c r="D36" s="156"/>
      <c r="E36" s="156"/>
    </row>
    <row r="37" spans="1:10" s="206" customFormat="1" ht="21.75" customHeight="1" x14ac:dyDescent="0.35">
      <c r="A37" s="5"/>
      <c r="B37" s="5"/>
      <c r="D37" s="156"/>
      <c r="E37" s="156"/>
    </row>
    <row r="38" spans="1:10" s="206" customFormat="1" ht="21.75" customHeight="1" x14ac:dyDescent="0.35">
      <c r="A38" s="5"/>
      <c r="B38" s="5"/>
      <c r="D38" s="156"/>
      <c r="E38" s="156"/>
    </row>
    <row r="39" spans="1:10" s="206" customFormat="1" ht="21.75" customHeight="1" x14ac:dyDescent="0.35">
      <c r="A39" s="5"/>
      <c r="B39" s="5"/>
      <c r="D39" s="156"/>
      <c r="E39" s="156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8" width="10.7265625" style="18"/>
    <col min="9" max="9" width="16" style="18" bestFit="1" customWidth="1"/>
    <col min="10" max="16384" width="10.7265625" style="18"/>
  </cols>
  <sheetData>
    <row r="1" spans="1:9" ht="23.4" x14ac:dyDescent="0.35">
      <c r="A1" s="261" t="str">
        <f>Headings!E13</f>
        <v>March 2024 Hotel Sales Tax Forecast</v>
      </c>
      <c r="B1" s="262"/>
      <c r="C1" s="262"/>
      <c r="D1" s="262"/>
      <c r="E1" s="262"/>
    </row>
    <row r="2" spans="1:9" ht="21.75" customHeight="1" x14ac:dyDescent="0.35">
      <c r="A2" s="261" t="s">
        <v>84</v>
      </c>
      <c r="B2" s="262"/>
      <c r="C2" s="262"/>
      <c r="D2" s="262"/>
      <c r="E2" s="262"/>
    </row>
    <row r="4" spans="1:9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9" s="51" customFormat="1" ht="18" customHeight="1" x14ac:dyDescent="0.35">
      <c r="A5" s="36">
        <v>2015</v>
      </c>
      <c r="B5" s="37">
        <v>26115934.079999898</v>
      </c>
      <c r="C5" s="72" t="s">
        <v>78</v>
      </c>
      <c r="D5" s="49">
        <v>0</v>
      </c>
      <c r="E5" s="40">
        <v>0</v>
      </c>
    </row>
    <row r="6" spans="1:9" s="51" customFormat="1" ht="18" customHeight="1" x14ac:dyDescent="0.35">
      <c r="A6" s="41">
        <v>2016</v>
      </c>
      <c r="B6" s="42">
        <v>28699357.100000001</v>
      </c>
      <c r="C6" s="43">
        <v>9.8921333316526416E-2</v>
      </c>
      <c r="D6" s="44">
        <v>0</v>
      </c>
      <c r="E6" s="45">
        <v>0</v>
      </c>
    </row>
    <row r="7" spans="1:9" s="51" customFormat="1" ht="18" customHeight="1" x14ac:dyDescent="0.35">
      <c r="A7" s="41">
        <v>2017</v>
      </c>
      <c r="B7" s="42">
        <v>31591980.010000002</v>
      </c>
      <c r="C7" s="43">
        <v>0.10079051248154958</v>
      </c>
      <c r="D7" s="44">
        <v>0</v>
      </c>
      <c r="E7" s="45">
        <v>0</v>
      </c>
    </row>
    <row r="8" spans="1:9" s="51" customFormat="1" ht="18" customHeight="1" x14ac:dyDescent="0.35">
      <c r="A8" s="41">
        <v>2018</v>
      </c>
      <c r="B8" s="42">
        <v>34525943.560000002</v>
      </c>
      <c r="C8" s="43">
        <v>9.2870518057788676E-2</v>
      </c>
      <c r="D8" s="44">
        <v>0</v>
      </c>
      <c r="E8" s="45">
        <v>0</v>
      </c>
    </row>
    <row r="9" spans="1:9" s="51" customFormat="1" ht="18" customHeight="1" x14ac:dyDescent="0.35">
      <c r="A9" s="41">
        <v>2019</v>
      </c>
      <c r="B9" s="42">
        <v>35876830.18</v>
      </c>
      <c r="C9" s="43">
        <v>3.912671112528443E-2</v>
      </c>
      <c r="D9" s="44">
        <v>0</v>
      </c>
      <c r="E9" s="45">
        <v>0</v>
      </c>
    </row>
    <row r="10" spans="1:9" s="51" customFormat="1" ht="18" customHeight="1" x14ac:dyDescent="0.35">
      <c r="A10" s="41">
        <v>2020</v>
      </c>
      <c r="B10" s="42">
        <v>9807758.7000000011</v>
      </c>
      <c r="C10" s="43">
        <v>-0.72662694416444118</v>
      </c>
      <c r="D10" s="44">
        <v>0</v>
      </c>
      <c r="E10" s="45">
        <v>0</v>
      </c>
    </row>
    <row r="11" spans="1:9" s="51" customFormat="1" ht="18" customHeight="1" x14ac:dyDescent="0.35">
      <c r="A11" s="41">
        <v>2021</v>
      </c>
      <c r="B11" s="42">
        <v>18928365.68</v>
      </c>
      <c r="C11" s="43">
        <v>0.9299379459651671</v>
      </c>
      <c r="D11" s="44">
        <v>0</v>
      </c>
      <c r="E11" s="45">
        <v>0</v>
      </c>
    </row>
    <row r="12" spans="1:9" s="51" customFormat="1" ht="18" customHeight="1" x14ac:dyDescent="0.35">
      <c r="A12" s="41">
        <v>2022</v>
      </c>
      <c r="B12" s="42">
        <v>33057655.359999999</v>
      </c>
      <c r="C12" s="43">
        <v>0.74646115353367359</v>
      </c>
      <c r="D12" s="44">
        <v>0</v>
      </c>
      <c r="E12" s="45">
        <v>0</v>
      </c>
    </row>
    <row r="13" spans="1:9" s="51" customFormat="1" ht="18" customHeight="1" thickBot="1" x14ac:dyDescent="0.4">
      <c r="A13" s="46">
        <v>2023</v>
      </c>
      <c r="B13" s="47">
        <v>38297616</v>
      </c>
      <c r="C13" s="48">
        <v>0.15850974858732392</v>
      </c>
      <c r="D13" s="53">
        <v>-1.1900666887708633E-2</v>
      </c>
      <c r="E13" s="75">
        <v>-461256.42972940207</v>
      </c>
    </row>
    <row r="14" spans="1:9" s="51" customFormat="1" ht="18" customHeight="1" thickTop="1" x14ac:dyDescent="0.35">
      <c r="A14" s="41">
        <v>2024</v>
      </c>
      <c r="B14" s="42">
        <v>41355993.676979601</v>
      </c>
      <c r="C14" s="43">
        <v>7.985817386073335E-2</v>
      </c>
      <c r="D14" s="44">
        <v>2.0007585975791997E-3</v>
      </c>
      <c r="E14" s="45">
        <v>82578.140985101461</v>
      </c>
      <c r="I14" s="230"/>
    </row>
    <row r="15" spans="1:9" s="51" customFormat="1" ht="18" customHeight="1" x14ac:dyDescent="0.35">
      <c r="A15" s="41">
        <v>2025</v>
      </c>
      <c r="B15" s="42">
        <v>43827401.309717603</v>
      </c>
      <c r="C15" s="43">
        <v>5.9759358027798637E-2</v>
      </c>
      <c r="D15" s="44">
        <v>2.2186997044373324E-3</v>
      </c>
      <c r="E15" s="45">
        <v>97024.57393860817</v>
      </c>
    </row>
    <row r="16" spans="1:9" s="51" customFormat="1" ht="18" customHeight="1" x14ac:dyDescent="0.35">
      <c r="A16" s="41">
        <v>2026</v>
      </c>
      <c r="B16" s="42">
        <v>46349443.745296501</v>
      </c>
      <c r="C16" s="43">
        <v>5.7544877410281137E-2</v>
      </c>
      <c r="D16" s="44">
        <v>2.4795293883741465E-3</v>
      </c>
      <c r="E16" s="45">
        <v>114640.55328030139</v>
      </c>
    </row>
    <row r="17" spans="1:5" s="51" customFormat="1" ht="18" customHeight="1" x14ac:dyDescent="0.35">
      <c r="A17" s="41">
        <v>2027</v>
      </c>
      <c r="B17" s="42">
        <v>48799059.8272909</v>
      </c>
      <c r="C17" s="43">
        <v>5.2851035180826456E-2</v>
      </c>
      <c r="D17" s="44">
        <v>-1.0904715646755658E-3</v>
      </c>
      <c r="E17" s="45">
        <v>-53272.078811697662</v>
      </c>
    </row>
    <row r="18" spans="1:5" s="51" customFormat="1" ht="18" customHeight="1" x14ac:dyDescent="0.35">
      <c r="A18" s="41">
        <v>2028</v>
      </c>
      <c r="B18" s="42">
        <v>50848726.260967299</v>
      </c>
      <c r="C18" s="43">
        <v>4.200217055268185E-2</v>
      </c>
      <c r="D18" s="44">
        <v>-9.366205743534084E-3</v>
      </c>
      <c r="E18" s="45">
        <v>-480762.55294150114</v>
      </c>
    </row>
    <row r="19" spans="1:5" s="51" customFormat="1" ht="18" customHeight="1" x14ac:dyDescent="0.35">
      <c r="A19" s="41">
        <v>2029</v>
      </c>
      <c r="B19" s="42">
        <v>53418443.5222831</v>
      </c>
      <c r="C19" s="43">
        <v>5.0536511930061367E-2</v>
      </c>
      <c r="D19" s="44">
        <v>-1.1990715474004543E-2</v>
      </c>
      <c r="E19" s="45">
        <v>-648298.92529519647</v>
      </c>
    </row>
    <row r="20" spans="1:5" s="51" customFormat="1" ht="18" customHeight="1" x14ac:dyDescent="0.35">
      <c r="A20" s="41">
        <v>2030</v>
      </c>
      <c r="B20" s="42">
        <v>55592396.156209901</v>
      </c>
      <c r="C20" s="43">
        <v>4.0696667491256111E-2</v>
      </c>
      <c r="D20" s="44">
        <v>-2.7419991237832009E-2</v>
      </c>
      <c r="E20" s="45">
        <v>-1567318.8856034949</v>
      </c>
    </row>
    <row r="21" spans="1:5" s="51" customFormat="1" ht="18" customHeight="1" x14ac:dyDescent="0.35">
      <c r="A21" s="41">
        <v>2031</v>
      </c>
      <c r="B21" s="42">
        <v>58151166.806840599</v>
      </c>
      <c r="C21" s="43">
        <v>4.60273495576764E-2</v>
      </c>
      <c r="D21" s="44">
        <v>-3.7181530724812673E-2</v>
      </c>
      <c r="E21" s="45">
        <v>-2245645.9491683021</v>
      </c>
    </row>
    <row r="22" spans="1:5" s="51" customFormat="1" ht="18" customHeight="1" x14ac:dyDescent="0.35">
      <c r="A22" s="41">
        <v>2032</v>
      </c>
      <c r="B22" s="42">
        <v>60658967.6535322</v>
      </c>
      <c r="C22" s="43">
        <v>4.3125546474788834E-2</v>
      </c>
      <c r="D22" s="44">
        <v>-4.3123002461796789E-2</v>
      </c>
      <c r="E22" s="45">
        <v>-2733681.3594465032</v>
      </c>
    </row>
    <row r="23" spans="1:5" s="51" customFormat="1" ht="18" customHeight="1" x14ac:dyDescent="0.35">
      <c r="A23" s="41">
        <v>2033</v>
      </c>
      <c r="B23" s="42">
        <v>62367811.551752299</v>
      </c>
      <c r="C23" s="43">
        <v>2.8171331697904201E-2</v>
      </c>
      <c r="D23" s="73" t="s">
        <v>299</v>
      </c>
      <c r="E23" s="74" t="s">
        <v>299</v>
      </c>
    </row>
    <row r="24" spans="1:5" ht="18" customHeight="1" x14ac:dyDescent="0.35">
      <c r="A24" s="24" t="s">
        <v>4</v>
      </c>
      <c r="B24" s="3"/>
      <c r="C24" s="3"/>
    </row>
    <row r="25" spans="1:5" ht="21.75" customHeight="1" x14ac:dyDescent="0.35">
      <c r="A25" s="25" t="s">
        <v>122</v>
      </c>
      <c r="B25" s="3"/>
      <c r="C25" s="3"/>
    </row>
    <row r="26" spans="1:5" ht="21.75" customHeight="1" x14ac:dyDescent="0.35">
      <c r="A26" s="110" t="s">
        <v>237</v>
      </c>
      <c r="B26" s="3"/>
      <c r="C26" s="3"/>
    </row>
    <row r="27" spans="1:5" ht="21.75" customHeight="1" x14ac:dyDescent="0.35">
      <c r="A27" s="113" t="s">
        <v>149</v>
      </c>
      <c r="B27" s="3"/>
      <c r="C27" s="3"/>
    </row>
    <row r="28" spans="1:5" ht="21.75" customHeight="1" x14ac:dyDescent="0.35">
      <c r="A28" s="209"/>
      <c r="B28" s="3"/>
      <c r="C28" s="3"/>
    </row>
    <row r="29" spans="1:5" s="89" customFormat="1" ht="21.75" customHeight="1" x14ac:dyDescent="0.35">
      <c r="A29" s="110"/>
    </row>
    <row r="30" spans="1:5" ht="21.75" customHeight="1" x14ac:dyDescent="0.35">
      <c r="A30" s="260" t="str">
        <f>Headings!F13</f>
        <v>Page 13</v>
      </c>
      <c r="B30" s="263"/>
      <c r="C30" s="263"/>
      <c r="D30" s="263"/>
      <c r="E30" s="262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D208-C056-4ECC-B265-305A2BC307CD}">
  <sheetPr>
    <pageSetUpPr fitToPage="1"/>
  </sheetPr>
  <dimension ref="A1:E31"/>
  <sheetViews>
    <sheetView zoomScale="75" zoomScaleNormal="75" workbookViewId="0">
      <selection activeCell="A31" sqref="A31:E31"/>
    </sheetView>
  </sheetViews>
  <sheetFormatPr defaultColWidth="10.7265625" defaultRowHeight="21.75" customHeight="1" x14ac:dyDescent="0.35"/>
  <cols>
    <col min="1" max="1" width="10.7265625" style="155" customWidth="1"/>
    <col min="2" max="2" width="17.7265625" style="155" customWidth="1"/>
    <col min="3" max="3" width="10.7265625" style="155" customWidth="1"/>
    <col min="4" max="4" width="17.7265625" style="27" customWidth="1"/>
    <col min="5" max="5" width="17.7265625" style="156" customWidth="1"/>
    <col min="6" max="16384" width="10.7265625" style="156"/>
  </cols>
  <sheetData>
    <row r="1" spans="1:5" ht="23.4" x14ac:dyDescent="0.35">
      <c r="A1" s="261" t="str">
        <f>Headings!E14</f>
        <v>March 2024 Hotel Tax (HB 2015) Forecast</v>
      </c>
      <c r="B1" s="264"/>
      <c r="C1" s="264"/>
      <c r="D1" s="264"/>
      <c r="E1" s="264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35" t="s">
        <v>75</v>
      </c>
      <c r="B4" s="31" t="s">
        <v>80</v>
      </c>
      <c r="C4" s="31" t="s">
        <v>27</v>
      </c>
      <c r="D4" s="34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57" t="s">
        <v>206</v>
      </c>
      <c r="B5" s="164">
        <v>707009.49</v>
      </c>
      <c r="C5" s="39">
        <v>1.3956820359296653</v>
      </c>
      <c r="D5" s="160">
        <v>0</v>
      </c>
      <c r="E5" s="166">
        <v>0</v>
      </c>
    </row>
    <row r="6" spans="1:5" s="51" customFormat="1" ht="18" customHeight="1" x14ac:dyDescent="0.35">
      <c r="A6" s="50" t="s">
        <v>207</v>
      </c>
      <c r="B6" s="67">
        <v>1181506.98</v>
      </c>
      <c r="C6" s="54">
        <v>1.3351187712655879</v>
      </c>
      <c r="D6" s="159">
        <v>0</v>
      </c>
      <c r="E6" s="165">
        <v>0</v>
      </c>
    </row>
    <row r="7" spans="1:5" s="51" customFormat="1" ht="18" customHeight="1" x14ac:dyDescent="0.35">
      <c r="A7" s="50" t="s">
        <v>208</v>
      </c>
      <c r="B7" s="67">
        <v>1593635.7200000002</v>
      </c>
      <c r="C7" s="54">
        <v>1.1589121223382124</v>
      </c>
      <c r="D7" s="159">
        <v>0</v>
      </c>
      <c r="E7" s="165">
        <v>0</v>
      </c>
    </row>
    <row r="8" spans="1:5" s="51" customFormat="1" ht="18" customHeight="1" x14ac:dyDescent="0.35">
      <c r="A8" s="50" t="s">
        <v>209</v>
      </c>
      <c r="B8" s="67">
        <v>924768.21000000008</v>
      </c>
      <c r="C8" s="54">
        <v>0.36045647885018428</v>
      </c>
      <c r="D8" s="159">
        <v>0</v>
      </c>
      <c r="E8" s="165">
        <v>0</v>
      </c>
    </row>
    <row r="9" spans="1:5" s="51" customFormat="1" ht="18" customHeight="1" x14ac:dyDescent="0.35">
      <c r="A9" s="50" t="s">
        <v>210</v>
      </c>
      <c r="B9" s="67">
        <v>912489.41000000015</v>
      </c>
      <c r="C9" s="54">
        <v>0.2906324779318028</v>
      </c>
      <c r="D9" s="159">
        <v>0</v>
      </c>
      <c r="E9" s="165">
        <v>0</v>
      </c>
    </row>
    <row r="10" spans="1:5" s="51" customFormat="1" ht="18" customHeight="1" x14ac:dyDescent="0.35">
      <c r="A10" s="50" t="s">
        <v>211</v>
      </c>
      <c r="B10" s="67">
        <v>1393041.91</v>
      </c>
      <c r="C10" s="54">
        <v>0.17903823979101663</v>
      </c>
      <c r="D10" s="159">
        <v>3.3371985327152798E-2</v>
      </c>
      <c r="E10" s="165">
        <v>44987.260000000009</v>
      </c>
    </row>
    <row r="11" spans="1:5" s="51" customFormat="1" ht="18" customHeight="1" x14ac:dyDescent="0.35">
      <c r="A11" s="50" t="s">
        <v>212</v>
      </c>
      <c r="B11" s="67">
        <v>2186458.63</v>
      </c>
      <c r="C11" s="54">
        <v>0.37199398994395017</v>
      </c>
      <c r="D11" s="159">
        <v>0.17280296160921438</v>
      </c>
      <c r="E11" s="165">
        <v>322156.86613001558</v>
      </c>
    </row>
    <row r="12" spans="1:5" s="51" customFormat="1" ht="18" customHeight="1" thickBot="1" x14ac:dyDescent="0.4">
      <c r="A12" s="64" t="s">
        <v>213</v>
      </c>
      <c r="B12" s="66">
        <v>1157539.32</v>
      </c>
      <c r="C12" s="55">
        <v>0.25170751706527628</v>
      </c>
      <c r="D12" s="210">
        <v>0.20911515591525309</v>
      </c>
      <c r="E12" s="211">
        <v>200195.17098568403</v>
      </c>
    </row>
    <row r="13" spans="1:5" s="51" customFormat="1" ht="18" customHeight="1" thickTop="1" x14ac:dyDescent="0.35">
      <c r="A13" s="50" t="s">
        <v>214</v>
      </c>
      <c r="B13" s="67">
        <v>949120.05488668196</v>
      </c>
      <c r="C13" s="54">
        <v>4.0143638364725565E-2</v>
      </c>
      <c r="D13" s="159">
        <v>4.0539249312870673E-2</v>
      </c>
      <c r="E13" s="165">
        <v>36977.571541203302</v>
      </c>
    </row>
    <row r="14" spans="1:5" s="51" customFormat="1" ht="18" customHeight="1" x14ac:dyDescent="0.35">
      <c r="A14" s="50" t="s">
        <v>215</v>
      </c>
      <c r="B14" s="67">
        <v>1507425.9695259067</v>
      </c>
      <c r="C14" s="54">
        <v>8.2110996592993146E-2</v>
      </c>
      <c r="D14" s="159">
        <v>4.0539249312870673E-2</v>
      </c>
      <c r="E14" s="165">
        <v>58729.084212499438</v>
      </c>
    </row>
    <row r="15" spans="1:5" s="51" customFormat="1" ht="18" customHeight="1" x14ac:dyDescent="0.35">
      <c r="A15" s="50" t="s">
        <v>216</v>
      </c>
      <c r="B15" s="67">
        <v>2065731.8841651313</v>
      </c>
      <c r="C15" s="54">
        <v>-5.5215655205362202E-2</v>
      </c>
      <c r="D15" s="159">
        <v>4.0539249312870673E-2</v>
      </c>
      <c r="E15" s="165">
        <v>80480.59688379569</v>
      </c>
    </row>
    <row r="16" spans="1:5" s="51" customFormat="1" ht="18" customHeight="1" x14ac:dyDescent="0.35">
      <c r="A16" s="50" t="s">
        <v>217</v>
      </c>
      <c r="B16" s="67">
        <v>1060781.2378145265</v>
      </c>
      <c r="C16" s="54">
        <v>-8.3589456110634397E-2</v>
      </c>
      <c r="D16" s="159">
        <v>4.0539249312870673E-2</v>
      </c>
      <c r="E16" s="165">
        <v>41327.874075462576</v>
      </c>
    </row>
    <row r="17" spans="1:5" s="51" customFormat="1" ht="18" customHeight="1" x14ac:dyDescent="0.35">
      <c r="A17" s="50" t="s">
        <v>218</v>
      </c>
      <c r="B17" s="67">
        <v>1005838.8600580192</v>
      </c>
      <c r="C17" s="54">
        <v>5.9759358027798637E-2</v>
      </c>
      <c r="D17" s="159">
        <v>4.0765572769992708E-2</v>
      </c>
      <c r="E17" s="165">
        <v>39397.534197303234</v>
      </c>
    </row>
    <row r="18" spans="1:5" s="51" customFormat="1" ht="18" customHeight="1" x14ac:dyDescent="0.35">
      <c r="A18" s="50" t="s">
        <v>219</v>
      </c>
      <c r="B18" s="67">
        <v>1597508.7777392068</v>
      </c>
      <c r="C18" s="54">
        <v>5.9759358027798637E-2</v>
      </c>
      <c r="D18" s="159">
        <v>4.0765572769992486E-2</v>
      </c>
      <c r="E18" s="165">
        <v>62572.55431336374</v>
      </c>
    </row>
    <row r="19" spans="1:5" s="51" customFormat="1" ht="18" customHeight="1" x14ac:dyDescent="0.35">
      <c r="A19" s="50" t="s">
        <v>220</v>
      </c>
      <c r="B19" s="67">
        <v>2189178.6954203942</v>
      </c>
      <c r="C19" s="54">
        <v>5.9759358027798637E-2</v>
      </c>
      <c r="D19" s="159">
        <v>4.0765572769992708E-2</v>
      </c>
      <c r="E19" s="165">
        <v>85747.57442942448</v>
      </c>
    </row>
    <row r="20" spans="1:5" s="51" customFormat="1" ht="18" customHeight="1" x14ac:dyDescent="0.35">
      <c r="A20" s="50" t="s">
        <v>221</v>
      </c>
      <c r="B20" s="67">
        <v>1124172.8435942563</v>
      </c>
      <c r="C20" s="54">
        <v>5.9759358027798637E-2</v>
      </c>
      <c r="D20" s="159">
        <v>4.0765572769992708E-2</v>
      </c>
      <c r="E20" s="165">
        <v>44032.538220515475</v>
      </c>
    </row>
    <row r="21" spans="1:5" s="51" customFormat="1" ht="18" customHeight="1" x14ac:dyDescent="0.35">
      <c r="A21" s="50" t="s">
        <v>222</v>
      </c>
      <c r="B21" s="67">
        <v>1063719.7339545549</v>
      </c>
      <c r="C21" s="54">
        <v>5.7544877410281137E-2</v>
      </c>
      <c r="D21" s="159">
        <v>4.1036434364850161E-2</v>
      </c>
      <c r="E21" s="165">
        <v>41930.583410996711</v>
      </c>
    </row>
    <row r="22" spans="1:5" s="51" customFormat="1" ht="18" customHeight="1" x14ac:dyDescent="0.35">
      <c r="A22" s="50" t="s">
        <v>223</v>
      </c>
      <c r="B22" s="67">
        <v>1689437.2245160576</v>
      </c>
      <c r="C22" s="54">
        <v>5.7544877410281137E-2</v>
      </c>
      <c r="D22" s="159">
        <v>4.1036434364850161E-2</v>
      </c>
      <c r="E22" s="165">
        <v>66595.632476288825</v>
      </c>
    </row>
    <row r="23" spans="1:5" s="51" customFormat="1" ht="18" customHeight="1" x14ac:dyDescent="0.35">
      <c r="A23" s="50" t="s">
        <v>224</v>
      </c>
      <c r="B23" s="67">
        <v>2315154.7150775604</v>
      </c>
      <c r="C23" s="54">
        <v>5.7544877410281359E-2</v>
      </c>
      <c r="D23" s="159">
        <v>4.1036434364850161E-2</v>
      </c>
      <c r="E23" s="165">
        <v>91260.681541581172</v>
      </c>
    </row>
    <row r="24" spans="1:5" s="51" customFormat="1" ht="18" customHeight="1" x14ac:dyDescent="0.35">
      <c r="A24" s="50" t="s">
        <v>225</v>
      </c>
      <c r="B24" s="67">
        <v>1188863.2320668551</v>
      </c>
      <c r="C24" s="54">
        <v>5.7544877410281137E-2</v>
      </c>
      <c r="D24" s="159">
        <v>4.1036434364850161E-2</v>
      </c>
      <c r="E24" s="165">
        <v>46863.593224055134</v>
      </c>
    </row>
    <row r="25" spans="1:5" s="51" customFormat="1" ht="18" customHeight="1" x14ac:dyDescent="0.35">
      <c r="A25" s="41"/>
      <c r="B25" s="94"/>
      <c r="C25" s="43"/>
      <c r="D25" s="144"/>
      <c r="E25" s="145"/>
    </row>
    <row r="26" spans="1:5" ht="21.75" customHeight="1" x14ac:dyDescent="0.35">
      <c r="A26" s="24" t="s">
        <v>4</v>
      </c>
      <c r="C26" s="156"/>
      <c r="D26" s="156"/>
    </row>
    <row r="27" spans="1:5" ht="21.75" customHeight="1" x14ac:dyDescent="0.35">
      <c r="A27" s="29" t="s">
        <v>230</v>
      </c>
      <c r="B27" s="3"/>
    </row>
    <row r="28" spans="1:5" ht="21.75" customHeight="1" x14ac:dyDescent="0.35">
      <c r="A28" s="29"/>
      <c r="B28" s="3"/>
      <c r="C28" s="3"/>
    </row>
    <row r="29" spans="1:5" ht="21.75" customHeight="1" x14ac:dyDescent="0.35">
      <c r="C29" s="3"/>
    </row>
    <row r="30" spans="1:5" ht="21.75" customHeight="1" x14ac:dyDescent="0.35">
      <c r="A30" s="3"/>
      <c r="B30" s="156"/>
      <c r="C30" s="156"/>
      <c r="D30" s="156"/>
    </row>
    <row r="31" spans="1:5" ht="21.75" customHeight="1" x14ac:dyDescent="0.35">
      <c r="A31" s="265" t="str">
        <f>Headings!F14</f>
        <v>Page 14</v>
      </c>
      <c r="B31" s="263"/>
      <c r="C31" s="263"/>
      <c r="D31" s="263"/>
      <c r="E31" s="262"/>
    </row>
  </sheetData>
  <mergeCells count="3">
    <mergeCell ref="A1:E1"/>
    <mergeCell ref="A2:E2"/>
    <mergeCell ref="A31:E31"/>
  </mergeCells>
  <phoneticPr fontId="4" type="noConversion"/>
  <pageMargins left="0.75" right="0.75" top="1" bottom="1" header="0.5" footer="0.5"/>
  <pageSetup scale="9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Headings!E15</f>
        <v>March 2024 Rental Car Sales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3494071.77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3734599.0666999999</v>
      </c>
      <c r="C6" s="43">
        <v>6.8838682354827485E-2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3938032.52</v>
      </c>
      <c r="C7" s="43">
        <v>5.4472635393164159E-2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3990916.1599999997</v>
      </c>
      <c r="C8" s="43">
        <v>1.3428949540518209E-2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4267531.57</v>
      </c>
      <c r="C9" s="43">
        <v>6.9311255588992537E-2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4229569.63</v>
      </c>
      <c r="C10" s="43">
        <v>-8.8955264600422135E-3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2104431.4700000002</v>
      </c>
      <c r="C11" s="43">
        <v>-0.50244784834054146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3686218.65</v>
      </c>
      <c r="C12" s="43">
        <v>0.75164584950822833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5023576.26</v>
      </c>
      <c r="C13" s="43">
        <v>0.36279931739806037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2023</v>
      </c>
      <c r="B14" s="47">
        <v>5352441.71</v>
      </c>
      <c r="C14" s="48">
        <v>6.5464408815404385E-2</v>
      </c>
      <c r="D14" s="53">
        <v>1.8036894378727908E-2</v>
      </c>
      <c r="E14" s="75">
        <v>94830.969608900137</v>
      </c>
    </row>
    <row r="15" spans="1:5" s="51" customFormat="1" ht="18" customHeight="1" thickTop="1" x14ac:dyDescent="0.35">
      <c r="A15" s="41">
        <v>2024</v>
      </c>
      <c r="B15" s="42">
        <v>5496078.7840139</v>
      </c>
      <c r="C15" s="43">
        <v>2.683580350731174E-2</v>
      </c>
      <c r="D15" s="44">
        <v>1.3770690407813868E-2</v>
      </c>
      <c r="E15" s="45">
        <v>74656.724748239852</v>
      </c>
    </row>
    <row r="16" spans="1:5" s="51" customFormat="1" ht="18" customHeight="1" x14ac:dyDescent="0.35">
      <c r="A16" s="41">
        <v>2025</v>
      </c>
      <c r="B16" s="42">
        <v>5678609.7503981898</v>
      </c>
      <c r="C16" s="43">
        <v>3.3211126251538881E-2</v>
      </c>
      <c r="D16" s="44">
        <v>2.065200949584689E-2</v>
      </c>
      <c r="E16" s="45">
        <v>114901.75044710934</v>
      </c>
    </row>
    <row r="17" spans="1:5" s="51" customFormat="1" ht="18" customHeight="1" x14ac:dyDescent="0.35">
      <c r="A17" s="41">
        <v>2026</v>
      </c>
      <c r="B17" s="42">
        <v>5825174.6010302203</v>
      </c>
      <c r="C17" s="43">
        <v>2.5809988196803468E-2</v>
      </c>
      <c r="D17" s="44">
        <v>1.451951470183932E-2</v>
      </c>
      <c r="E17" s="45">
        <v>83368.2418472711</v>
      </c>
    </row>
    <row r="18" spans="1:5" s="51" customFormat="1" ht="18" customHeight="1" x14ac:dyDescent="0.35">
      <c r="A18" s="41">
        <v>2027</v>
      </c>
      <c r="B18" s="42">
        <v>6027413.7690568697</v>
      </c>
      <c r="C18" s="43">
        <v>3.4718129820672239E-2</v>
      </c>
      <c r="D18" s="44">
        <v>1.870868256700553E-2</v>
      </c>
      <c r="E18" s="45">
        <v>110694.03140957933</v>
      </c>
    </row>
    <row r="19" spans="1:5" s="51" customFormat="1" ht="18" customHeight="1" x14ac:dyDescent="0.35">
      <c r="A19" s="41">
        <v>2028</v>
      </c>
      <c r="B19" s="42">
        <v>6113348.1672555292</v>
      </c>
      <c r="C19" s="43">
        <v>1.4257258832938158E-2</v>
      </c>
      <c r="D19" s="44">
        <v>1.6307838391529383E-3</v>
      </c>
      <c r="E19" s="45">
        <v>9953.3176846494898</v>
      </c>
    </row>
    <row r="20" spans="1:5" s="51" customFormat="1" ht="18" customHeight="1" x14ac:dyDescent="0.35">
      <c r="A20" s="41">
        <v>2029</v>
      </c>
      <c r="B20" s="42">
        <v>6329884.0432214905</v>
      </c>
      <c r="C20" s="43">
        <v>3.54201772975693E-2</v>
      </c>
      <c r="D20" s="44">
        <v>3.3200838204530125E-3</v>
      </c>
      <c r="E20" s="45">
        <v>20946.202449390665</v>
      </c>
    </row>
    <row r="21" spans="1:5" s="51" customFormat="1" ht="18" customHeight="1" x14ac:dyDescent="0.35">
      <c r="A21" s="41">
        <v>2030</v>
      </c>
      <c r="B21" s="42">
        <v>6588793.92768721</v>
      </c>
      <c r="C21" s="43">
        <v>4.0902784742633536E-2</v>
      </c>
      <c r="D21" s="44">
        <v>1.1075809644467416E-2</v>
      </c>
      <c r="E21" s="45">
        <v>72176.810713479295</v>
      </c>
    </row>
    <row r="22" spans="1:5" s="51" customFormat="1" ht="18" customHeight="1" x14ac:dyDescent="0.35">
      <c r="A22" s="41">
        <v>2031</v>
      </c>
      <c r="B22" s="42">
        <v>6836664.6738664703</v>
      </c>
      <c r="C22" s="43">
        <v>3.7620048357813518E-2</v>
      </c>
      <c r="D22" s="44">
        <v>1.7406520547487592E-2</v>
      </c>
      <c r="E22" s="45">
        <v>116966.56323560979</v>
      </c>
    </row>
    <row r="23" spans="1:5" s="51" customFormat="1" ht="18" customHeight="1" x14ac:dyDescent="0.35">
      <c r="A23" s="41">
        <v>2032</v>
      </c>
      <c r="B23" s="42">
        <v>7094407.4842535704</v>
      </c>
      <c r="C23" s="43">
        <v>3.7700080767795408E-2</v>
      </c>
      <c r="D23" s="44">
        <v>2.1919332416373338E-2</v>
      </c>
      <c r="E23" s="45">
        <v>152169.22805135977</v>
      </c>
    </row>
    <row r="24" spans="1:5" s="51" customFormat="1" ht="18" customHeight="1" x14ac:dyDescent="0.35">
      <c r="A24" s="41">
        <v>2033</v>
      </c>
      <c r="B24" s="42">
        <v>7315526.0658738799</v>
      </c>
      <c r="C24" s="43">
        <v>3.1168012566390457E-2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102</v>
      </c>
      <c r="B26" s="3"/>
      <c r="C26" s="3"/>
    </row>
    <row r="27" spans="1:5" ht="21.75" customHeight="1" x14ac:dyDescent="0.35">
      <c r="A27" s="29"/>
      <c r="B27" s="3"/>
      <c r="C27" s="3"/>
    </row>
    <row r="28" spans="1:5" ht="21.75" customHeight="1" x14ac:dyDescent="0.35">
      <c r="A28" s="111"/>
      <c r="B28" s="3"/>
      <c r="C28" s="3"/>
    </row>
    <row r="29" spans="1:5" ht="21.75" customHeight="1" x14ac:dyDescent="0.35">
      <c r="A29" s="111"/>
      <c r="B29" s="3"/>
      <c r="C29" s="3"/>
    </row>
    <row r="30" spans="1:5" ht="21.75" customHeight="1" x14ac:dyDescent="0.35">
      <c r="A30" s="260" t="str">
        <f>Headings!F15</f>
        <v>Page 15</v>
      </c>
      <c r="B30" s="263"/>
      <c r="C30" s="263"/>
      <c r="D30" s="263"/>
      <c r="E30" s="262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DDCD-3C3E-4E3D-9733-0101CA2ADEA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29" customWidth="1"/>
    <col min="2" max="2" width="20.7265625" style="229" customWidth="1"/>
    <col min="3" max="3" width="10.7265625" style="229" customWidth="1"/>
    <col min="4" max="5" width="17.7265625" style="156" customWidth="1"/>
    <col min="6" max="16384" width="10.7265625" style="156"/>
  </cols>
  <sheetData>
    <row r="1" spans="1:5" ht="23.4" x14ac:dyDescent="0.35">
      <c r="A1" s="261" t="str">
        <f>Headings!E16</f>
        <v>March 2024 State Shared Cannabis Excise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36">
        <v>2015</v>
      </c>
      <c r="B5" s="37">
        <v>482653.56</v>
      </c>
      <c r="C5" s="72" t="s">
        <v>78</v>
      </c>
      <c r="D5" s="80" t="s">
        <v>78</v>
      </c>
      <c r="E5" s="99" t="s">
        <v>78</v>
      </c>
    </row>
    <row r="6" spans="1:5" s="51" customFormat="1" ht="18" customHeight="1" x14ac:dyDescent="0.35">
      <c r="A6" s="41">
        <v>2016</v>
      </c>
      <c r="B6" s="42">
        <v>1025588.46</v>
      </c>
      <c r="C6" s="43">
        <v>1.1248956705095057</v>
      </c>
      <c r="D6" s="73" t="s">
        <v>78</v>
      </c>
      <c r="E6" s="74" t="s">
        <v>78</v>
      </c>
    </row>
    <row r="7" spans="1:5" s="51" customFormat="1" ht="18" customHeight="1" x14ac:dyDescent="0.35">
      <c r="A7" s="41">
        <v>2017</v>
      </c>
      <c r="B7" s="42">
        <v>997049.95</v>
      </c>
      <c r="C7" s="43">
        <v>-2.7826473398501417E-2</v>
      </c>
      <c r="D7" s="73" t="s">
        <v>78</v>
      </c>
      <c r="E7" s="74" t="s">
        <v>78</v>
      </c>
    </row>
    <row r="8" spans="1:5" s="51" customFormat="1" ht="18" customHeight="1" x14ac:dyDescent="0.35">
      <c r="A8" s="41">
        <v>2018</v>
      </c>
      <c r="B8" s="42">
        <v>2958721.8</v>
      </c>
      <c r="C8" s="43">
        <v>1.9674760025814151</v>
      </c>
      <c r="D8" s="73" t="s">
        <v>78</v>
      </c>
      <c r="E8" s="74" t="s">
        <v>78</v>
      </c>
    </row>
    <row r="9" spans="1:5" s="51" customFormat="1" ht="18" customHeight="1" x14ac:dyDescent="0.35">
      <c r="A9" s="41">
        <v>2019</v>
      </c>
      <c r="B9" s="42">
        <v>2270705.1799999997</v>
      </c>
      <c r="C9" s="43">
        <v>-0.23253846306198855</v>
      </c>
      <c r="D9" s="73" t="s">
        <v>78</v>
      </c>
      <c r="E9" s="74" t="s">
        <v>78</v>
      </c>
    </row>
    <row r="10" spans="1:5" s="51" customFormat="1" ht="18" customHeight="1" x14ac:dyDescent="0.35">
      <c r="A10" s="41">
        <v>2020</v>
      </c>
      <c r="B10" s="42">
        <v>2198266.9499999997</v>
      </c>
      <c r="C10" s="43">
        <v>-3.1901204365068603E-2</v>
      </c>
      <c r="D10" s="73" t="s">
        <v>78</v>
      </c>
      <c r="E10" s="74" t="s">
        <v>78</v>
      </c>
    </row>
    <row r="11" spans="1:5" s="51" customFormat="1" ht="18" customHeight="1" x14ac:dyDescent="0.35">
      <c r="A11" s="41">
        <v>2021</v>
      </c>
      <c r="B11" s="42">
        <v>2470902.39</v>
      </c>
      <c r="C11" s="43">
        <v>0.12402289903871799</v>
      </c>
      <c r="D11" s="73" t="s">
        <v>78</v>
      </c>
      <c r="E11" s="74" t="s">
        <v>78</v>
      </c>
    </row>
    <row r="12" spans="1:5" s="51" customFormat="1" ht="18" customHeight="1" x14ac:dyDescent="0.35">
      <c r="A12" s="41">
        <v>2022</v>
      </c>
      <c r="B12" s="42">
        <v>3060680.0600000005</v>
      </c>
      <c r="C12" s="43">
        <v>0.23868918189034583</v>
      </c>
      <c r="D12" s="73" t="s">
        <v>78</v>
      </c>
      <c r="E12" s="74" t="s">
        <v>78</v>
      </c>
    </row>
    <row r="13" spans="1:5" s="51" customFormat="1" ht="18" customHeight="1" thickBot="1" x14ac:dyDescent="0.4">
      <c r="A13" s="41">
        <v>2023</v>
      </c>
      <c r="B13" s="42">
        <v>3040816.29</v>
      </c>
      <c r="C13" s="43">
        <v>-6.4899857582633169E-3</v>
      </c>
      <c r="D13" s="73" t="s">
        <v>299</v>
      </c>
      <c r="E13" s="74" t="s">
        <v>299</v>
      </c>
    </row>
    <row r="14" spans="1:5" s="51" customFormat="1" ht="18" customHeight="1" thickTop="1" x14ac:dyDescent="0.35">
      <c r="A14" s="186">
        <v>2024</v>
      </c>
      <c r="B14" s="187">
        <v>3090325.5725065032</v>
      </c>
      <c r="C14" s="233">
        <v>1.6281576321897084E-2</v>
      </c>
      <c r="D14" s="207" t="s">
        <v>299</v>
      </c>
      <c r="E14" s="208" t="s">
        <v>299</v>
      </c>
    </row>
    <row r="15" spans="1:5" s="51" customFormat="1" ht="18" customHeight="1" x14ac:dyDescent="0.35">
      <c r="A15" s="41">
        <v>2025</v>
      </c>
      <c r="B15" s="42">
        <v>3197823.8130261707</v>
      </c>
      <c r="C15" s="43">
        <v>3.4785409497316344E-2</v>
      </c>
      <c r="D15" s="73" t="s">
        <v>299</v>
      </c>
      <c r="E15" s="74" t="s">
        <v>299</v>
      </c>
    </row>
    <row r="16" spans="1:5" s="51" customFormat="1" ht="18" customHeight="1" x14ac:dyDescent="0.35">
      <c r="A16" s="41">
        <v>2026</v>
      </c>
      <c r="B16" s="42">
        <v>3306907.6386948819</v>
      </c>
      <c r="C16" s="43">
        <v>3.4111893602256638E-2</v>
      </c>
      <c r="D16" s="73" t="s">
        <v>299</v>
      </c>
      <c r="E16" s="74" t="s">
        <v>299</v>
      </c>
    </row>
    <row r="17" spans="1:5" s="51" customFormat="1" ht="18" customHeight="1" x14ac:dyDescent="0.35">
      <c r="A17" s="41">
        <v>2027</v>
      </c>
      <c r="B17" s="42">
        <v>3415562.933767498</v>
      </c>
      <c r="C17" s="43">
        <v>3.2857069789677729E-2</v>
      </c>
      <c r="D17" s="73" t="s">
        <v>299</v>
      </c>
      <c r="E17" s="74" t="s">
        <v>299</v>
      </c>
    </row>
    <row r="18" spans="1:5" s="51" customFormat="1" ht="18" customHeight="1" x14ac:dyDescent="0.35">
      <c r="A18" s="41">
        <v>2028</v>
      </c>
      <c r="B18" s="42">
        <v>3524773.0119667193</v>
      </c>
      <c r="C18" s="43">
        <v>3.1974254410460645E-2</v>
      </c>
      <c r="D18" s="73" t="s">
        <v>299</v>
      </c>
      <c r="E18" s="74" t="s">
        <v>299</v>
      </c>
    </row>
    <row r="19" spans="1:5" s="51" customFormat="1" ht="18" customHeight="1" x14ac:dyDescent="0.35">
      <c r="A19" s="41">
        <v>2029</v>
      </c>
      <c r="B19" s="42">
        <v>3632453.4092914741</v>
      </c>
      <c r="C19" s="43">
        <v>3.0549597650451954E-2</v>
      </c>
      <c r="D19" s="73" t="s">
        <v>299</v>
      </c>
      <c r="E19" s="74" t="s">
        <v>299</v>
      </c>
    </row>
    <row r="20" spans="1:5" s="51" customFormat="1" ht="18" customHeight="1" x14ac:dyDescent="0.35">
      <c r="A20" s="41">
        <v>2030</v>
      </c>
      <c r="B20" s="42">
        <v>3743423.3994293413</v>
      </c>
      <c r="C20" s="43">
        <v>3.0549597650451954E-2</v>
      </c>
      <c r="D20" s="73" t="s">
        <v>299</v>
      </c>
      <c r="E20" s="74" t="s">
        <v>299</v>
      </c>
    </row>
    <row r="21" spans="1:5" s="51" customFormat="1" ht="18" customHeight="1" x14ac:dyDescent="0.35">
      <c r="A21" s="41">
        <v>2031</v>
      </c>
      <c r="B21" s="42">
        <v>3857783.478117195</v>
      </c>
      <c r="C21" s="43">
        <v>3.0549597650451954E-2</v>
      </c>
      <c r="D21" s="73" t="s">
        <v>299</v>
      </c>
      <c r="E21" s="74" t="s">
        <v>299</v>
      </c>
    </row>
    <row r="22" spans="1:5" s="51" customFormat="1" ht="18" customHeight="1" x14ac:dyDescent="0.35">
      <c r="A22" s="41">
        <v>2032</v>
      </c>
      <c r="B22" s="42">
        <v>3975637.2111962363</v>
      </c>
      <c r="C22" s="43">
        <v>3.0549597650451954E-2</v>
      </c>
      <c r="D22" s="73" t="s">
        <v>299</v>
      </c>
      <c r="E22" s="74" t="s">
        <v>299</v>
      </c>
    </row>
    <row r="23" spans="1:5" s="51" customFormat="1" ht="18" customHeight="1" x14ac:dyDescent="0.35">
      <c r="A23" s="41">
        <v>2033</v>
      </c>
      <c r="B23" s="42">
        <v>4097091.3284024461</v>
      </c>
      <c r="C23" s="43">
        <v>3.0549597650451954E-2</v>
      </c>
      <c r="D23" s="73" t="s">
        <v>299</v>
      </c>
      <c r="E23" s="74" t="s">
        <v>299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319</v>
      </c>
      <c r="B25" s="3"/>
      <c r="C25" s="3"/>
    </row>
    <row r="26" spans="1:5" ht="21.75" customHeight="1" x14ac:dyDescent="0.35">
      <c r="A26" s="29" t="s">
        <v>317</v>
      </c>
      <c r="B26" s="3"/>
      <c r="C26" s="3"/>
    </row>
    <row r="27" spans="1:5" ht="21.75" customHeight="1" x14ac:dyDescent="0.35">
      <c r="A27" s="70" t="s">
        <v>318</v>
      </c>
      <c r="B27" s="3"/>
      <c r="C27" s="3"/>
    </row>
    <row r="28" spans="1:5" ht="21.75" customHeight="1" x14ac:dyDescent="0.35">
      <c r="A28" s="70" t="s">
        <v>320</v>
      </c>
      <c r="B28" s="3"/>
      <c r="C28" s="3"/>
    </row>
    <row r="29" spans="1:5" ht="21.75" customHeight="1" x14ac:dyDescent="0.35">
      <c r="A29" s="70"/>
      <c r="B29" s="3"/>
      <c r="C29" s="3"/>
    </row>
    <row r="30" spans="1:5" ht="21.75" customHeight="1" x14ac:dyDescent="0.35">
      <c r="A30" s="260" t="str">
        <f>Headings!F16</f>
        <v>Page 16</v>
      </c>
      <c r="B30" s="263"/>
      <c r="C30" s="263"/>
      <c r="D30" s="263"/>
      <c r="E30" s="262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7" width="10.7265625" style="18"/>
    <col min="8" max="8" width="15.90625" style="18" bestFit="1" customWidth="1"/>
    <col min="9" max="16384" width="10.7265625" style="18"/>
  </cols>
  <sheetData>
    <row r="1" spans="1:9" ht="23.4" x14ac:dyDescent="0.35">
      <c r="A1" s="261" t="str">
        <f>Headings!E17</f>
        <v>March 2024 Real Estate Excise Tax (REET 1) Forecast</v>
      </c>
      <c r="B1" s="262"/>
      <c r="C1" s="262"/>
      <c r="D1" s="262"/>
      <c r="E1" s="262"/>
    </row>
    <row r="2" spans="1:9" ht="21.75" customHeight="1" x14ac:dyDescent="0.35">
      <c r="A2" s="261" t="s">
        <v>84</v>
      </c>
      <c r="B2" s="262"/>
      <c r="C2" s="262"/>
      <c r="D2" s="262"/>
      <c r="E2" s="262"/>
    </row>
    <row r="4" spans="1:9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9" s="51" customFormat="1" ht="18" customHeight="1" x14ac:dyDescent="0.35">
      <c r="A5" s="36">
        <v>2014</v>
      </c>
      <c r="B5" s="37">
        <v>5460691.6899999995</v>
      </c>
      <c r="C5" s="72" t="s">
        <v>78</v>
      </c>
      <c r="D5" s="49">
        <v>0</v>
      </c>
      <c r="E5" s="40">
        <v>0</v>
      </c>
      <c r="H5" s="117"/>
      <c r="I5" s="119"/>
    </row>
    <row r="6" spans="1:9" s="51" customFormat="1" ht="18" customHeight="1" x14ac:dyDescent="0.35">
      <c r="A6" s="41">
        <v>2015</v>
      </c>
      <c r="B6" s="42">
        <v>7300582.5899999999</v>
      </c>
      <c r="C6" s="43">
        <v>0.33693367149244802</v>
      </c>
      <c r="D6" s="44">
        <v>0</v>
      </c>
      <c r="E6" s="45">
        <v>0</v>
      </c>
      <c r="H6" s="117"/>
      <c r="I6" s="119"/>
    </row>
    <row r="7" spans="1:9" s="51" customFormat="1" ht="18" customHeight="1" x14ac:dyDescent="0.35">
      <c r="A7" s="41">
        <v>2016</v>
      </c>
      <c r="B7" s="42">
        <v>7431560.2699999996</v>
      </c>
      <c r="C7" s="43">
        <v>1.7940716153174829E-2</v>
      </c>
      <c r="D7" s="44">
        <v>0</v>
      </c>
      <c r="E7" s="45">
        <v>0</v>
      </c>
      <c r="H7" s="117"/>
      <c r="I7" s="119"/>
    </row>
    <row r="8" spans="1:9" s="51" customFormat="1" ht="18" customHeight="1" x14ac:dyDescent="0.35">
      <c r="A8" s="41">
        <v>2017</v>
      </c>
      <c r="B8" s="42">
        <v>7943445.1999999993</v>
      </c>
      <c r="C8" s="43">
        <v>6.887987332436718E-2</v>
      </c>
      <c r="D8" s="44">
        <v>0</v>
      </c>
      <c r="E8" s="45">
        <v>0</v>
      </c>
      <c r="H8" s="117"/>
      <c r="I8" s="119"/>
    </row>
    <row r="9" spans="1:9" s="51" customFormat="1" ht="18" customHeight="1" x14ac:dyDescent="0.35">
      <c r="A9" s="41">
        <v>2018</v>
      </c>
      <c r="B9" s="42">
        <v>7997142.709999999</v>
      </c>
      <c r="C9" s="43">
        <v>6.7599773962059295E-3</v>
      </c>
      <c r="D9" s="44">
        <v>0</v>
      </c>
      <c r="E9" s="45">
        <v>0</v>
      </c>
      <c r="H9" s="117"/>
      <c r="I9" s="119"/>
    </row>
    <row r="10" spans="1:9" s="51" customFormat="1" ht="18" customHeight="1" x14ac:dyDescent="0.35">
      <c r="A10" s="41">
        <v>2019</v>
      </c>
      <c r="B10" s="42">
        <v>7768147.6199999992</v>
      </c>
      <c r="C10" s="43">
        <v>-2.8634613424323829E-2</v>
      </c>
      <c r="D10" s="44">
        <v>0</v>
      </c>
      <c r="E10" s="45">
        <v>0</v>
      </c>
      <c r="H10" s="117"/>
      <c r="I10" s="119"/>
    </row>
    <row r="11" spans="1:9" s="51" customFormat="1" ht="18" customHeight="1" x14ac:dyDescent="0.35">
      <c r="A11" s="41">
        <v>2020</v>
      </c>
      <c r="B11" s="42">
        <v>8959798.1999999993</v>
      </c>
      <c r="C11" s="43">
        <v>0.15340215432208804</v>
      </c>
      <c r="D11" s="44">
        <v>0</v>
      </c>
      <c r="E11" s="45">
        <v>0</v>
      </c>
      <c r="H11" s="117"/>
      <c r="I11" s="119"/>
    </row>
    <row r="12" spans="1:9" s="51" customFormat="1" ht="18" customHeight="1" x14ac:dyDescent="0.35">
      <c r="A12" s="41">
        <v>2021</v>
      </c>
      <c r="B12" s="42">
        <v>12316448.349999998</v>
      </c>
      <c r="C12" s="43">
        <v>0.37463457045271387</v>
      </c>
      <c r="D12" s="44">
        <v>0</v>
      </c>
      <c r="E12" s="45">
        <v>0</v>
      </c>
      <c r="H12" s="117"/>
      <c r="I12" s="119"/>
    </row>
    <row r="13" spans="1:9" s="51" customFormat="1" ht="18" customHeight="1" x14ac:dyDescent="0.35">
      <c r="A13" s="41">
        <v>2022</v>
      </c>
      <c r="B13" s="42">
        <v>10945278.854100002</v>
      </c>
      <c r="C13" s="43">
        <v>-0.11132831940954768</v>
      </c>
      <c r="D13" s="44">
        <v>0</v>
      </c>
      <c r="E13" s="45">
        <v>0</v>
      </c>
      <c r="H13" s="117"/>
      <c r="I13" s="119"/>
    </row>
    <row r="14" spans="1:9" s="51" customFormat="1" ht="18" customHeight="1" thickBot="1" x14ac:dyDescent="0.4">
      <c r="A14" s="46">
        <v>2023</v>
      </c>
      <c r="B14" s="47">
        <v>7663874.9700000007</v>
      </c>
      <c r="C14" s="48">
        <v>-0.29980084818677943</v>
      </c>
      <c r="D14" s="53">
        <v>2.2552335820235969E-2</v>
      </c>
      <c r="E14" s="75">
        <v>169026.3431544546</v>
      </c>
      <c r="H14" s="117"/>
      <c r="I14" s="119"/>
    </row>
    <row r="15" spans="1:9" s="51" customFormat="1" ht="18" customHeight="1" thickTop="1" x14ac:dyDescent="0.35">
      <c r="A15" s="41">
        <v>2024</v>
      </c>
      <c r="B15" s="42">
        <v>8139408.1914764708</v>
      </c>
      <c r="C15" s="43">
        <v>6.2048666417175324E-2</v>
      </c>
      <c r="D15" s="44">
        <v>2.6831022030321394E-2</v>
      </c>
      <c r="E15" s="45">
        <v>212682.16075851582</v>
      </c>
      <c r="H15" s="118"/>
      <c r="I15" s="119"/>
    </row>
    <row r="16" spans="1:9" s="51" customFormat="1" ht="18" customHeight="1" x14ac:dyDescent="0.35">
      <c r="A16" s="41">
        <v>2025</v>
      </c>
      <c r="B16" s="42">
        <v>8742040.1438608319</v>
      </c>
      <c r="C16" s="43">
        <v>7.4038792281659216E-2</v>
      </c>
      <c r="D16" s="44">
        <v>-5.3647474418793917E-2</v>
      </c>
      <c r="E16" s="45">
        <v>-495574.70636834018</v>
      </c>
      <c r="H16" s="118"/>
      <c r="I16" s="119"/>
    </row>
    <row r="17" spans="1:9" s="51" customFormat="1" ht="18" customHeight="1" x14ac:dyDescent="0.35">
      <c r="A17" s="41">
        <v>2026</v>
      </c>
      <c r="B17" s="42">
        <v>9611565.1120255124</v>
      </c>
      <c r="C17" s="43">
        <v>9.9464764958247409E-2</v>
      </c>
      <c r="D17" s="44">
        <v>-6.4495692352524725E-2</v>
      </c>
      <c r="E17" s="45">
        <v>-662642.10803084262</v>
      </c>
      <c r="H17" s="118"/>
      <c r="I17" s="119"/>
    </row>
    <row r="18" spans="1:9" s="51" customFormat="1" ht="18" customHeight="1" x14ac:dyDescent="0.35">
      <c r="A18" s="41">
        <v>2027</v>
      </c>
      <c r="B18" s="42">
        <v>10448433.552678101</v>
      </c>
      <c r="C18" s="43">
        <v>8.7068904064910413E-2</v>
      </c>
      <c r="D18" s="44">
        <v>3.6118670293903365E-2</v>
      </c>
      <c r="E18" s="45">
        <v>364228.09220288508</v>
      </c>
      <c r="H18" s="118"/>
      <c r="I18" s="119"/>
    </row>
    <row r="19" spans="1:9" s="51" customFormat="1" ht="18" customHeight="1" x14ac:dyDescent="0.35">
      <c r="A19" s="41">
        <v>2028</v>
      </c>
      <c r="B19" s="42">
        <v>11257371.4699664</v>
      </c>
      <c r="C19" s="43">
        <v>7.7421932504031288E-2</v>
      </c>
      <c r="D19" s="44">
        <v>8.6430446897145519E-2</v>
      </c>
      <c r="E19" s="45">
        <v>895574.72345810011</v>
      </c>
      <c r="H19" s="118"/>
      <c r="I19" s="119"/>
    </row>
    <row r="20" spans="1:9" s="51" customFormat="1" ht="18" customHeight="1" x14ac:dyDescent="0.35">
      <c r="A20" s="41">
        <v>2029</v>
      </c>
      <c r="B20" s="42">
        <v>11193458.853737243</v>
      </c>
      <c r="C20" s="43">
        <v>-5.6774013720406469E-3</v>
      </c>
      <c r="D20" s="44">
        <v>0.22866193061100248</v>
      </c>
      <c r="E20" s="45">
        <v>2083175.0768395271</v>
      </c>
      <c r="H20" s="118"/>
      <c r="I20" s="119"/>
    </row>
    <row r="21" spans="1:9" s="51" customFormat="1" ht="18" customHeight="1" x14ac:dyDescent="0.35">
      <c r="A21" s="41">
        <v>2030</v>
      </c>
      <c r="B21" s="42">
        <v>9718476.3772950433</v>
      </c>
      <c r="C21" s="43">
        <v>-0.13177182278646027</v>
      </c>
      <c r="D21" s="44">
        <v>1.0092293016627174E-2</v>
      </c>
      <c r="E21" s="45">
        <v>97101.732141634449</v>
      </c>
      <c r="H21" s="118"/>
      <c r="I21" s="119"/>
    </row>
    <row r="22" spans="1:9" s="51" customFormat="1" ht="18" customHeight="1" x14ac:dyDescent="0.35">
      <c r="A22" s="41">
        <v>2031</v>
      </c>
      <c r="B22" s="42">
        <v>10088476.713081695</v>
      </c>
      <c r="C22" s="43">
        <v>3.807184597897173E-2</v>
      </c>
      <c r="D22" s="44">
        <v>-8.3962473980697672E-3</v>
      </c>
      <c r="E22" s="45">
        <v>-85422.575429385528</v>
      </c>
      <c r="H22" s="118"/>
      <c r="I22" s="119"/>
    </row>
    <row r="23" spans="1:9" s="51" customFormat="1" ht="18" customHeight="1" x14ac:dyDescent="0.35">
      <c r="A23" s="41">
        <v>2032</v>
      </c>
      <c r="B23" s="42">
        <v>10439502.53740781</v>
      </c>
      <c r="C23" s="43">
        <v>3.4794730097452709E-2</v>
      </c>
      <c r="D23" s="44">
        <v>-2.7916708661278711E-2</v>
      </c>
      <c r="E23" s="45">
        <v>-299806.15190302953</v>
      </c>
      <c r="H23" s="118"/>
      <c r="I23" s="119"/>
    </row>
    <row r="24" spans="1:9" s="51" customFormat="1" ht="18" customHeight="1" x14ac:dyDescent="0.35">
      <c r="A24" s="41">
        <v>2033</v>
      </c>
      <c r="B24" s="42">
        <v>10809377.35209628</v>
      </c>
      <c r="C24" s="43">
        <v>3.5430310339319426E-2</v>
      </c>
      <c r="D24" s="73" t="s">
        <v>299</v>
      </c>
      <c r="E24" s="74" t="s">
        <v>299</v>
      </c>
      <c r="H24" s="118"/>
      <c r="I24" s="119"/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5" t="s">
        <v>83</v>
      </c>
      <c r="B26" s="3"/>
      <c r="C26" s="3"/>
    </row>
    <row r="27" spans="1:9" ht="21.75" customHeight="1" x14ac:dyDescent="0.35">
      <c r="A27" s="29" t="s">
        <v>167</v>
      </c>
      <c r="B27" s="3"/>
      <c r="C27" s="3"/>
    </row>
    <row r="28" spans="1:9" ht="21.75" customHeight="1" x14ac:dyDescent="0.35">
      <c r="A28" s="110" t="s">
        <v>191</v>
      </c>
      <c r="B28" s="3"/>
      <c r="C28" s="3"/>
    </row>
    <row r="29" spans="1:9" ht="21.75" customHeight="1" x14ac:dyDescent="0.35">
      <c r="A29" s="108"/>
      <c r="B29" s="3"/>
      <c r="C29" s="3"/>
    </row>
    <row r="30" spans="1:9" ht="21.75" customHeight="1" x14ac:dyDescent="0.35">
      <c r="A30" s="260" t="str">
        <f>Headings!F17</f>
        <v>Page 17</v>
      </c>
      <c r="B30" s="263"/>
      <c r="C30" s="263"/>
      <c r="D30" s="263"/>
      <c r="E30" s="262"/>
    </row>
    <row r="32" spans="1:9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1" t="str">
        <f>Headings!E18</f>
        <v>March 2024 Investment Pool Nominal Rate of Return Forecast</v>
      </c>
      <c r="B1" s="266"/>
      <c r="C1" s="266"/>
      <c r="D1" s="266"/>
    </row>
    <row r="2" spans="1:4" ht="21.75" customHeight="1" x14ac:dyDescent="0.35">
      <c r="A2" s="261" t="s">
        <v>84</v>
      </c>
      <c r="B2" s="262"/>
      <c r="C2" s="262"/>
      <c r="D2" s="262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</row>
    <row r="5" spans="1:4" s="51" customFormat="1" ht="18" customHeight="1" x14ac:dyDescent="0.35">
      <c r="A5" s="36">
        <v>2014</v>
      </c>
      <c r="B5" s="39">
        <v>5.0556999999999894E-3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5.9749E-3</v>
      </c>
      <c r="C6" s="43">
        <v>9.1920000000001063E-4</v>
      </c>
      <c r="D6" s="44">
        <v>0</v>
      </c>
    </row>
    <row r="7" spans="1:4" s="51" customFormat="1" ht="18" customHeight="1" x14ac:dyDescent="0.35">
      <c r="A7" s="41">
        <v>2016</v>
      </c>
      <c r="B7" s="54">
        <v>8.2862999999999999E-3</v>
      </c>
      <c r="C7" s="43">
        <v>2.3113999999999999E-3</v>
      </c>
      <c r="D7" s="44">
        <v>0</v>
      </c>
    </row>
    <row r="8" spans="1:4" s="51" customFormat="1" ht="18" customHeight="1" x14ac:dyDescent="0.35">
      <c r="A8" s="41">
        <v>2017</v>
      </c>
      <c r="B8" s="54">
        <v>1.1222000000000001E-2</v>
      </c>
      <c r="C8" s="43">
        <v>2.9357000000000012E-3</v>
      </c>
      <c r="D8" s="44">
        <v>0</v>
      </c>
    </row>
    <row r="9" spans="1:4" s="51" customFormat="1" ht="18" customHeight="1" x14ac:dyDescent="0.35">
      <c r="A9" s="41">
        <v>2018</v>
      </c>
      <c r="B9" s="54">
        <v>1.7256000000000001E-2</v>
      </c>
      <c r="C9" s="43">
        <v>6.0339999999999994E-3</v>
      </c>
      <c r="D9" s="44">
        <v>0</v>
      </c>
    </row>
    <row r="10" spans="1:4" s="51" customFormat="1" ht="18" customHeight="1" x14ac:dyDescent="0.35">
      <c r="A10" s="41">
        <v>2019</v>
      </c>
      <c r="B10" s="54">
        <v>2.23456E-2</v>
      </c>
      <c r="C10" s="43">
        <v>5.0895999999999997E-3</v>
      </c>
      <c r="D10" s="44">
        <v>0</v>
      </c>
    </row>
    <row r="11" spans="1:4" s="51" customFormat="1" ht="18" customHeight="1" x14ac:dyDescent="0.35">
      <c r="A11" s="41">
        <v>2020</v>
      </c>
      <c r="B11" s="54">
        <v>1.3897E-2</v>
      </c>
      <c r="C11" s="43">
        <v>-8.4486000000000006E-3</v>
      </c>
      <c r="D11" s="44">
        <v>0</v>
      </c>
    </row>
    <row r="12" spans="1:4" s="51" customFormat="1" ht="18" customHeight="1" x14ac:dyDescent="0.35">
      <c r="A12" s="41">
        <v>2021</v>
      </c>
      <c r="B12" s="54">
        <v>6.7288599999999997E-3</v>
      </c>
      <c r="C12" s="43">
        <v>-7.1681399999999999E-3</v>
      </c>
      <c r="D12" s="44">
        <v>0</v>
      </c>
    </row>
    <row r="13" spans="1:4" s="51" customFormat="1" ht="18" customHeight="1" x14ac:dyDescent="0.35">
      <c r="A13" s="41">
        <v>2022</v>
      </c>
      <c r="B13" s="54">
        <v>1.11E-2</v>
      </c>
      <c r="C13" s="43">
        <v>4.3711400000000008E-3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3.1E-2</v>
      </c>
      <c r="C14" s="48">
        <v>1.9900000000000001E-2</v>
      </c>
      <c r="D14" s="53">
        <v>-1.0000000000000009E-3</v>
      </c>
    </row>
    <row r="15" spans="1:4" s="51" customFormat="1" ht="18" customHeight="1" thickTop="1" x14ac:dyDescent="0.35">
      <c r="A15" s="41">
        <v>2024</v>
      </c>
      <c r="B15" s="54">
        <v>4.1500000000000002E-2</v>
      </c>
      <c r="C15" s="43">
        <v>1.0500000000000002E-2</v>
      </c>
      <c r="D15" s="44">
        <v>-1.4999999999999944E-3</v>
      </c>
    </row>
    <row r="16" spans="1:4" ht="18" customHeight="1" x14ac:dyDescent="0.35">
      <c r="A16" s="41">
        <v>2025</v>
      </c>
      <c r="B16" s="54">
        <v>3.9E-2</v>
      </c>
      <c r="C16" s="43">
        <v>-2.5000000000000022E-3</v>
      </c>
      <c r="D16" s="44">
        <v>0</v>
      </c>
    </row>
    <row r="17" spans="1:4" s="126" customFormat="1" ht="18" customHeight="1" x14ac:dyDescent="0.35">
      <c r="A17" s="41">
        <v>2026</v>
      </c>
      <c r="B17" s="54">
        <v>3.5000000000000003E-2</v>
      </c>
      <c r="C17" s="43">
        <v>-3.9999999999999966E-3</v>
      </c>
      <c r="D17" s="44">
        <v>4.8040023117493016E-3</v>
      </c>
    </row>
    <row r="18" spans="1:4" s="141" customFormat="1" ht="18" customHeight="1" x14ac:dyDescent="0.35">
      <c r="A18" s="41">
        <v>2027</v>
      </c>
      <c r="B18" s="54">
        <v>2.9296364490050401E-2</v>
      </c>
      <c r="C18" s="43">
        <v>-5.7036355099496019E-3</v>
      </c>
      <c r="D18" s="44">
        <v>3.9270940117560466E-4</v>
      </c>
    </row>
    <row r="19" spans="1:4" s="143" customFormat="1" ht="18" customHeight="1" x14ac:dyDescent="0.35">
      <c r="A19" s="41">
        <v>2028</v>
      </c>
      <c r="B19" s="54">
        <v>2.8137113382245098E-2</v>
      </c>
      <c r="C19" s="43">
        <v>-1.1592511078053029E-3</v>
      </c>
      <c r="D19" s="44">
        <v>-6.7773296402780236E-4</v>
      </c>
    </row>
    <row r="20" spans="1:4" s="154" customFormat="1" ht="18" customHeight="1" x14ac:dyDescent="0.35">
      <c r="A20" s="41">
        <v>2029</v>
      </c>
      <c r="B20" s="54">
        <v>2.8165763330249602E-2</v>
      </c>
      <c r="C20" s="43">
        <v>2.8649948004503406E-5</v>
      </c>
      <c r="D20" s="44">
        <v>-5.5559851854669953E-4</v>
      </c>
    </row>
    <row r="21" spans="1:4" s="156" customFormat="1" ht="18" customHeight="1" x14ac:dyDescent="0.35">
      <c r="A21" s="41">
        <v>2030</v>
      </c>
      <c r="B21" s="54">
        <v>2.81857098688897E-2</v>
      </c>
      <c r="C21" s="43">
        <v>1.9946538640097655E-5</v>
      </c>
      <c r="D21" s="44">
        <v>-4.9618835051149987E-4</v>
      </c>
    </row>
    <row r="22" spans="1:4" s="156" customFormat="1" ht="18" customHeight="1" x14ac:dyDescent="0.35">
      <c r="A22" s="41">
        <v>2031</v>
      </c>
      <c r="B22" s="54">
        <v>2.8172609401884201E-2</v>
      </c>
      <c r="C22" s="43">
        <v>-1.3100467005498773E-5</v>
      </c>
      <c r="D22" s="44">
        <v>-4.8849312538000109E-4</v>
      </c>
    </row>
    <row r="23" spans="1:4" s="156" customFormat="1" ht="18" customHeight="1" x14ac:dyDescent="0.35">
      <c r="A23" s="41">
        <v>2032</v>
      </c>
      <c r="B23" s="54">
        <v>2.8155776371895098E-2</v>
      </c>
      <c r="C23" s="43">
        <v>-1.6833029989102299E-5</v>
      </c>
      <c r="D23" s="44">
        <v>-4.9621282128720079E-4</v>
      </c>
    </row>
    <row r="24" spans="1:4" s="156" customFormat="1" ht="18" customHeight="1" x14ac:dyDescent="0.35">
      <c r="A24" s="41">
        <v>2033</v>
      </c>
      <c r="B24" s="54">
        <v>2.8150252222230301E-2</v>
      </c>
      <c r="C24" s="43">
        <v>-5.5241496647977228E-6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16</v>
      </c>
      <c r="B26" s="3"/>
      <c r="C26" s="3"/>
    </row>
    <row r="27" spans="1:4" ht="21.75" customHeight="1" x14ac:dyDescent="0.35">
      <c r="A27" s="25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0" t="str">
        <f>Headings!F18</f>
        <v>Page 18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1" t="str">
        <f>Headings!E19</f>
        <v>March 2024 Investment Pool Real Rate of Return Forecast</v>
      </c>
      <c r="B1" s="266"/>
      <c r="C1" s="266"/>
      <c r="D1" s="266"/>
    </row>
    <row r="2" spans="1:4" ht="21.75" customHeight="1" x14ac:dyDescent="0.35">
      <c r="A2" s="261" t="s">
        <v>84</v>
      </c>
      <c r="B2" s="262"/>
      <c r="C2" s="262"/>
      <c r="D2" s="262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</row>
    <row r="5" spans="1:4" s="51" customFormat="1" ht="18" customHeight="1" x14ac:dyDescent="0.35">
      <c r="A5" s="36">
        <v>2014</v>
      </c>
      <c r="B5" s="39">
        <v>-1.3144281885471898E-2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-7.5234077565325963E-3</v>
      </c>
      <c r="C6" s="43">
        <v>5.6208741289393016E-3</v>
      </c>
      <c r="D6" s="44">
        <v>0</v>
      </c>
    </row>
    <row r="7" spans="1:4" s="51" customFormat="1" ht="18" customHeight="1" x14ac:dyDescent="0.35">
      <c r="A7" s="41">
        <v>2016</v>
      </c>
      <c r="B7" s="54">
        <v>-1.3557806575488662E-2</v>
      </c>
      <c r="C7" s="43">
        <v>-6.034398818956066E-3</v>
      </c>
      <c r="D7" s="44">
        <v>0</v>
      </c>
    </row>
    <row r="8" spans="1:4" s="51" customFormat="1" ht="18" customHeight="1" x14ac:dyDescent="0.35">
      <c r="A8" s="41">
        <v>2017</v>
      </c>
      <c r="B8" s="54">
        <v>-1.8737224587692447E-2</v>
      </c>
      <c r="C8" s="43">
        <v>-5.1794180122037847E-3</v>
      </c>
      <c r="D8" s="44">
        <v>0</v>
      </c>
    </row>
    <row r="9" spans="1:4" s="51" customFormat="1" ht="18" customHeight="1" x14ac:dyDescent="0.35">
      <c r="A9" s="41">
        <v>2018</v>
      </c>
      <c r="B9" s="54">
        <v>-1.4343632504454362E-2</v>
      </c>
      <c r="C9" s="43">
        <v>4.3935920832380848E-3</v>
      </c>
      <c r="D9" s="44">
        <v>0</v>
      </c>
    </row>
    <row r="10" spans="1:4" s="51" customFormat="1" ht="18" customHeight="1" x14ac:dyDescent="0.35">
      <c r="A10" s="41">
        <v>2019</v>
      </c>
      <c r="B10" s="54">
        <v>-3.0122368251410681E-3</v>
      </c>
      <c r="C10" s="43">
        <v>1.1331395679313294E-2</v>
      </c>
      <c r="D10" s="44">
        <v>0</v>
      </c>
    </row>
    <row r="11" spans="1:4" s="51" customFormat="1" ht="18" customHeight="1" x14ac:dyDescent="0.35">
      <c r="A11" s="41">
        <v>2020</v>
      </c>
      <c r="B11" s="54">
        <v>-2.992137586293353E-3</v>
      </c>
      <c r="C11" s="43">
        <v>2.0099238847715029E-5</v>
      </c>
      <c r="D11" s="44">
        <v>4.6621595473084199E-12</v>
      </c>
    </row>
    <row r="12" spans="1:4" s="51" customFormat="1" ht="18" customHeight="1" x14ac:dyDescent="0.35">
      <c r="A12" s="41">
        <v>2021</v>
      </c>
      <c r="B12" s="54">
        <v>-3.7098384016789665E-2</v>
      </c>
      <c r="C12" s="43">
        <v>-3.4106246430496312E-2</v>
      </c>
      <c r="D12" s="44">
        <v>4.0854197741663212E-3</v>
      </c>
    </row>
    <row r="13" spans="1:4" s="51" customFormat="1" ht="18" customHeight="1" x14ac:dyDescent="0.35">
      <c r="A13" s="41">
        <v>2022</v>
      </c>
      <c r="B13" s="54">
        <v>-7.2404324464180325E-2</v>
      </c>
      <c r="C13" s="43">
        <v>-3.530594044739066E-2</v>
      </c>
      <c r="D13" s="44">
        <v>-4.2265324765133894E-4</v>
      </c>
    </row>
    <row r="14" spans="1:4" s="51" customFormat="1" ht="18" customHeight="1" thickBot="1" x14ac:dyDescent="0.4">
      <c r="A14" s="46">
        <v>2023</v>
      </c>
      <c r="B14" s="55">
        <v>-2.5497874402300891E-2</v>
      </c>
      <c r="C14" s="48">
        <v>4.6906450061879434E-2</v>
      </c>
      <c r="D14" s="53">
        <v>-1.0714100625365153E-2</v>
      </c>
    </row>
    <row r="15" spans="1:4" s="51" customFormat="1" ht="18" customHeight="1" thickTop="1" x14ac:dyDescent="0.35">
      <c r="A15" s="41">
        <v>2024</v>
      </c>
      <c r="B15" s="54">
        <v>1.5643310364334972E-2</v>
      </c>
      <c r="C15" s="43">
        <v>4.1141184766635863E-2</v>
      </c>
      <c r="D15" s="44">
        <v>-3.9980209560752655E-4</v>
      </c>
    </row>
    <row r="16" spans="1:4" ht="18" customHeight="1" x14ac:dyDescent="0.35">
      <c r="A16" s="41">
        <v>2025</v>
      </c>
      <c r="B16" s="54">
        <v>1.7884953845513252E-2</v>
      </c>
      <c r="C16" s="43">
        <v>2.2416434811782793E-3</v>
      </c>
      <c r="D16" s="44">
        <v>3.7271145699420138E-3</v>
      </c>
    </row>
    <row r="17" spans="1:4" s="126" customFormat="1" ht="18" customHeight="1" x14ac:dyDescent="0.35">
      <c r="A17" s="41">
        <v>2026</v>
      </c>
      <c r="B17" s="54">
        <v>1.2023647725300179E-2</v>
      </c>
      <c r="C17" s="43">
        <v>-5.8613061202130723E-3</v>
      </c>
      <c r="D17" s="44">
        <v>5.7512382519373517E-3</v>
      </c>
    </row>
    <row r="18" spans="1:4" s="141" customFormat="1" ht="18" customHeight="1" x14ac:dyDescent="0.35">
      <c r="A18" s="41">
        <v>2027</v>
      </c>
      <c r="B18" s="54">
        <v>5.0955105689680646E-3</v>
      </c>
      <c r="C18" s="43">
        <v>-6.9281371563321148E-3</v>
      </c>
      <c r="D18" s="44">
        <v>1.1919183586650561E-3</v>
      </c>
    </row>
    <row r="19" spans="1:4" s="143" customFormat="1" ht="18" customHeight="1" x14ac:dyDescent="0.35">
      <c r="A19" s="41">
        <v>2028</v>
      </c>
      <c r="B19" s="54">
        <v>2.7014472020365776E-3</v>
      </c>
      <c r="C19" s="43">
        <v>-2.394063366931487E-3</v>
      </c>
      <c r="D19" s="44">
        <v>-1.9269980010567789E-3</v>
      </c>
    </row>
    <row r="20" spans="1:4" s="154" customFormat="1" ht="18" customHeight="1" x14ac:dyDescent="0.35">
      <c r="A20" s="41">
        <v>2029</v>
      </c>
      <c r="B20" s="54">
        <v>2.7420729688281131E-3</v>
      </c>
      <c r="C20" s="43">
        <v>4.0625766791535511E-5</v>
      </c>
      <c r="D20" s="44">
        <v>-2.7401188726714487E-3</v>
      </c>
    </row>
    <row r="21" spans="1:4" s="156" customFormat="1" ht="18" customHeight="1" x14ac:dyDescent="0.35">
      <c r="A21" s="41">
        <v>2030</v>
      </c>
      <c r="B21" s="54">
        <v>3.1229942103334629E-3</v>
      </c>
      <c r="C21" s="43">
        <v>3.8092124150534978E-4</v>
      </c>
      <c r="D21" s="44">
        <v>-2.8574518348878364E-3</v>
      </c>
    </row>
    <row r="22" spans="1:4" s="156" customFormat="1" ht="18" customHeight="1" x14ac:dyDescent="0.35">
      <c r="A22" s="41">
        <v>2031</v>
      </c>
      <c r="B22" s="54">
        <v>2.9682707437628242E-3</v>
      </c>
      <c r="C22" s="43">
        <v>-1.5472346657063873E-4</v>
      </c>
      <c r="D22" s="44">
        <v>-1.8302016484499362E-3</v>
      </c>
    </row>
    <row r="23" spans="1:4" s="156" customFormat="1" ht="18" customHeight="1" x14ac:dyDescent="0.35">
      <c r="A23" s="41">
        <v>2032</v>
      </c>
      <c r="B23" s="54">
        <v>2.7193735666908303E-3</v>
      </c>
      <c r="C23" s="43">
        <v>-2.4889717707199388E-4</v>
      </c>
      <c r="D23" s="44">
        <v>-2.5318950248527372E-3</v>
      </c>
    </row>
    <row r="24" spans="1:4" s="156" customFormat="1" ht="18" customHeight="1" x14ac:dyDescent="0.35">
      <c r="A24" s="41">
        <v>2033</v>
      </c>
      <c r="B24" s="54">
        <v>1.9860818491230781E-3</v>
      </c>
      <c r="C24" s="43">
        <v>-7.3329171756775224E-4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33</v>
      </c>
      <c r="B26" s="3"/>
      <c r="C26" s="3"/>
    </row>
    <row r="27" spans="1:4" ht="21.75" customHeight="1" x14ac:dyDescent="0.35">
      <c r="A27" s="29" t="s">
        <v>168</v>
      </c>
      <c r="B27" s="3"/>
      <c r="C27" s="3"/>
    </row>
    <row r="28" spans="1:4" ht="21.75" customHeight="1" x14ac:dyDescent="0.35">
      <c r="A28" s="29" t="s">
        <v>306</v>
      </c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0" t="str">
        <f>Headings!F19</f>
        <v>Page 19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6" width="19" style="18" bestFit="1" customWidth="1"/>
    <col min="7" max="16384" width="10.7265625" style="18"/>
  </cols>
  <sheetData>
    <row r="1" spans="1:5" ht="23.4" x14ac:dyDescent="0.35">
      <c r="A1" s="261" t="str">
        <f>Headings!E2</f>
        <v>March 2024 Countywide Assessed Value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ht="18" customHeight="1" x14ac:dyDescent="0.35">
      <c r="A5" s="36">
        <v>2014</v>
      </c>
      <c r="B5" s="37">
        <v>340643616342</v>
      </c>
      <c r="C5" s="80" t="s">
        <v>78</v>
      </c>
      <c r="D5" s="49">
        <v>0</v>
      </c>
      <c r="E5" s="40">
        <v>0</v>
      </c>
    </row>
    <row r="6" spans="1:5" ht="18" customHeight="1" x14ac:dyDescent="0.35">
      <c r="A6" s="41">
        <v>2015</v>
      </c>
      <c r="B6" s="42">
        <v>388118855592</v>
      </c>
      <c r="C6" s="43">
        <v>0.13936923216061592</v>
      </c>
      <c r="D6" s="44">
        <v>0</v>
      </c>
      <c r="E6" s="45">
        <v>0</v>
      </c>
    </row>
    <row r="7" spans="1:5" ht="18" customHeight="1" x14ac:dyDescent="0.35">
      <c r="A7" s="41">
        <v>2016</v>
      </c>
      <c r="B7" s="42">
        <v>426335605836</v>
      </c>
      <c r="C7" s="43">
        <v>9.8466615814652325E-2</v>
      </c>
      <c r="D7" s="44">
        <v>0</v>
      </c>
      <c r="E7" s="45">
        <v>0</v>
      </c>
    </row>
    <row r="8" spans="1:5" ht="18" customHeight="1" x14ac:dyDescent="0.35">
      <c r="A8" s="41">
        <v>2017</v>
      </c>
      <c r="B8" s="42">
        <v>471456288020</v>
      </c>
      <c r="C8" s="43">
        <v>0.1058337177715265</v>
      </c>
      <c r="D8" s="44">
        <v>0</v>
      </c>
      <c r="E8" s="45">
        <v>0</v>
      </c>
    </row>
    <row r="9" spans="1:5" ht="18" customHeight="1" x14ac:dyDescent="0.35">
      <c r="A9" s="41">
        <v>2018</v>
      </c>
      <c r="B9" s="42">
        <v>534662434752.99994</v>
      </c>
      <c r="C9" s="43">
        <v>0.13406576248765312</v>
      </c>
      <c r="D9" s="44">
        <v>0</v>
      </c>
      <c r="E9" s="45">
        <v>0</v>
      </c>
    </row>
    <row r="10" spans="1:5" ht="18" customHeight="1" x14ac:dyDescent="0.35">
      <c r="A10" s="41">
        <v>2019</v>
      </c>
      <c r="B10" s="42">
        <v>606623698131</v>
      </c>
      <c r="C10" s="43">
        <v>0.13459195690687387</v>
      </c>
      <c r="D10" s="44">
        <v>0</v>
      </c>
      <c r="E10" s="45">
        <v>0</v>
      </c>
    </row>
    <row r="11" spans="1:5" ht="18" customHeight="1" x14ac:dyDescent="0.35">
      <c r="A11" s="41">
        <v>2020</v>
      </c>
      <c r="B11" s="42">
        <v>642490492043.99902</v>
      </c>
      <c r="C11" s="43">
        <v>5.9125276548714023E-2</v>
      </c>
      <c r="D11" s="44">
        <v>0</v>
      </c>
      <c r="E11" s="45">
        <v>0</v>
      </c>
    </row>
    <row r="12" spans="1:5" ht="18" customHeight="1" x14ac:dyDescent="0.35">
      <c r="A12" s="41">
        <v>2021</v>
      </c>
      <c r="B12" s="42">
        <v>659534881337</v>
      </c>
      <c r="C12" s="43">
        <v>2.6528624943190193E-2</v>
      </c>
      <c r="D12" s="44">
        <v>0</v>
      </c>
      <c r="E12" s="45">
        <v>0</v>
      </c>
    </row>
    <row r="13" spans="1:5" ht="18" customHeight="1" x14ac:dyDescent="0.35">
      <c r="A13" s="41">
        <v>2022</v>
      </c>
      <c r="B13" s="42">
        <v>722527903971.99902</v>
      </c>
      <c r="C13" s="43">
        <v>9.5511282901823868E-2</v>
      </c>
      <c r="D13" s="44">
        <v>0</v>
      </c>
      <c r="E13" s="45">
        <v>0</v>
      </c>
    </row>
    <row r="14" spans="1:5" ht="18" customHeight="1" x14ac:dyDescent="0.35">
      <c r="A14" s="41">
        <v>2023</v>
      </c>
      <c r="B14" s="42">
        <v>879895419279</v>
      </c>
      <c r="C14" s="43">
        <v>0.21780129797326087</v>
      </c>
      <c r="D14" s="44">
        <v>0</v>
      </c>
      <c r="E14" s="45">
        <v>0</v>
      </c>
    </row>
    <row r="15" spans="1:5" ht="18" customHeight="1" thickBot="1" x14ac:dyDescent="0.4">
      <c r="A15" s="46">
        <v>2024</v>
      </c>
      <c r="B15" s="47">
        <v>833036264378</v>
      </c>
      <c r="C15" s="48">
        <v>-5.3255368620281129E-2</v>
      </c>
      <c r="D15" s="53">
        <v>9.5808981491107836E-3</v>
      </c>
      <c r="E15" s="75">
        <v>7905493871.9160156</v>
      </c>
    </row>
    <row r="16" spans="1:5" ht="18" customHeight="1" thickTop="1" x14ac:dyDescent="0.35">
      <c r="A16" s="41">
        <v>2025</v>
      </c>
      <c r="B16" s="42">
        <v>849326907015.77002</v>
      </c>
      <c r="C16" s="43">
        <v>1.9555742450100499E-2</v>
      </c>
      <c r="D16" s="44">
        <v>-2.2169735564975257E-3</v>
      </c>
      <c r="E16" s="45">
        <v>-1887118986.5670166</v>
      </c>
    </row>
    <row r="17" spans="1:6" s="126" customFormat="1" ht="18" customHeight="1" x14ac:dyDescent="0.35">
      <c r="A17" s="41">
        <v>2026</v>
      </c>
      <c r="B17" s="42">
        <v>882856682899.5011</v>
      </c>
      <c r="C17" s="43">
        <v>3.947805680799954E-2</v>
      </c>
      <c r="D17" s="44">
        <v>-6.2223621599786227E-3</v>
      </c>
      <c r="E17" s="45">
        <v>-5527850302.9089355</v>
      </c>
    </row>
    <row r="18" spans="1:6" s="141" customFormat="1" ht="18" customHeight="1" x14ac:dyDescent="0.35">
      <c r="A18" s="41">
        <v>2027</v>
      </c>
      <c r="B18" s="42">
        <v>918460797134.95203</v>
      </c>
      <c r="C18" s="43">
        <v>4.0328305743259518E-2</v>
      </c>
      <c r="D18" s="44">
        <v>-1.6536407946319498E-2</v>
      </c>
      <c r="E18" s="45">
        <v>-15443421136.119019</v>
      </c>
    </row>
    <row r="19" spans="1:6" s="143" customFormat="1" ht="18" customHeight="1" x14ac:dyDescent="0.35">
      <c r="A19" s="41">
        <v>2028</v>
      </c>
      <c r="B19" s="42">
        <v>958369483475.76599</v>
      </c>
      <c r="C19" s="43">
        <v>4.3451703616861126E-2</v>
      </c>
      <c r="D19" s="44">
        <v>-2.5190701978577312E-2</v>
      </c>
      <c r="E19" s="45">
        <v>-24765869686.104004</v>
      </c>
    </row>
    <row r="20" spans="1:6" s="153" customFormat="1" ht="18" customHeight="1" x14ac:dyDescent="0.35">
      <c r="A20" s="41">
        <v>2029</v>
      </c>
      <c r="B20" s="42">
        <v>998400540072.15698</v>
      </c>
      <c r="C20" s="43">
        <v>4.1769961676167311E-2</v>
      </c>
      <c r="D20" s="44">
        <v>-3.5534500386040002E-2</v>
      </c>
      <c r="E20" s="45">
        <v>-36784793640.432983</v>
      </c>
    </row>
    <row r="21" spans="1:6" s="156" customFormat="1" ht="18" customHeight="1" x14ac:dyDescent="0.35">
      <c r="A21" s="41">
        <v>2030</v>
      </c>
      <c r="B21" s="42">
        <v>1040684397262.0599</v>
      </c>
      <c r="C21" s="43">
        <v>4.2351596871979869E-2</v>
      </c>
      <c r="D21" s="44">
        <v>-4.0740649873994395E-2</v>
      </c>
      <c r="E21" s="45">
        <v>-44198848468.470093</v>
      </c>
    </row>
    <row r="22" spans="1:6" s="156" customFormat="1" ht="18" customHeight="1" x14ac:dyDescent="0.35">
      <c r="A22" s="41">
        <v>2031</v>
      </c>
      <c r="B22" s="42">
        <v>1086361963394.3999</v>
      </c>
      <c r="C22" s="43">
        <v>4.389185256597794E-2</v>
      </c>
      <c r="D22" s="44">
        <v>-5.0149897333574445E-2</v>
      </c>
      <c r="E22" s="45">
        <v>-57357409109.490234</v>
      </c>
    </row>
    <row r="23" spans="1:6" s="156" customFormat="1" ht="18" customHeight="1" x14ac:dyDescent="0.35">
      <c r="A23" s="41">
        <v>2032</v>
      </c>
      <c r="B23" s="42">
        <v>1138582343143.8501</v>
      </c>
      <c r="C23" s="43">
        <v>4.8069042831990094E-2</v>
      </c>
      <c r="D23" s="44">
        <v>-5.7657137347859155E-2</v>
      </c>
      <c r="E23" s="45">
        <v>-69664026908.139893</v>
      </c>
      <c r="F23" s="219"/>
    </row>
    <row r="24" spans="1:6" s="156" customFormat="1" ht="18" customHeight="1" x14ac:dyDescent="0.35">
      <c r="A24" s="41">
        <v>2033</v>
      </c>
      <c r="B24" s="42">
        <v>1193085925421.6101</v>
      </c>
      <c r="C24" s="43">
        <v>4.7869688657971698E-2</v>
      </c>
      <c r="D24" s="73" t="s">
        <v>299</v>
      </c>
      <c r="E24" s="74" t="s">
        <v>299</v>
      </c>
    </row>
    <row r="25" spans="1:6" s="96" customFormat="1" ht="21.75" customHeight="1" x14ac:dyDescent="0.35">
      <c r="A25" s="24" t="s">
        <v>4</v>
      </c>
      <c r="B25" s="93"/>
      <c r="C25" s="43"/>
      <c r="D25" s="43"/>
      <c r="E25" s="69"/>
    </row>
    <row r="26" spans="1:6" ht="21.75" customHeight="1" x14ac:dyDescent="0.35">
      <c r="A26" s="28" t="s">
        <v>142</v>
      </c>
      <c r="B26" s="3"/>
      <c r="C26" s="3"/>
    </row>
    <row r="27" spans="1:6" ht="21.75" customHeight="1" x14ac:dyDescent="0.35">
      <c r="A27" s="22" t="s">
        <v>161</v>
      </c>
      <c r="B27" s="3"/>
      <c r="C27" s="3"/>
      <c r="D27" s="96"/>
      <c r="E27" s="96"/>
    </row>
    <row r="28" spans="1:6" ht="21.75" customHeight="1" x14ac:dyDescent="0.35">
      <c r="A28" s="27"/>
      <c r="B28" s="3"/>
      <c r="C28" s="3"/>
      <c r="D28" s="96"/>
      <c r="E28" s="96"/>
    </row>
    <row r="29" spans="1:6" ht="21.75" customHeight="1" x14ac:dyDescent="0.35">
      <c r="A29" s="22"/>
      <c r="B29" s="96"/>
      <c r="C29" s="96"/>
      <c r="D29" s="96"/>
      <c r="E29" s="96"/>
    </row>
    <row r="30" spans="1:6" ht="21.75" customHeight="1" x14ac:dyDescent="0.35">
      <c r="A30" s="260" t="str">
        <f>Headings!F2</f>
        <v>Page 2</v>
      </c>
      <c r="B30" s="260"/>
      <c r="C30" s="260"/>
      <c r="D30" s="260"/>
      <c r="E30" s="260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1" t="str">
        <f>Headings!E20</f>
        <v>March 2024 National CPI-U Forecast</v>
      </c>
      <c r="B1" s="266"/>
      <c r="C1" s="266"/>
      <c r="D1" s="266"/>
    </row>
    <row r="2" spans="1:4" ht="21.75" customHeight="1" x14ac:dyDescent="0.35">
      <c r="A2" s="261" t="s">
        <v>84</v>
      </c>
      <c r="B2" s="262"/>
      <c r="C2" s="262"/>
      <c r="D2" s="262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</row>
    <row r="5" spans="1:4" s="51" customFormat="1" ht="18" customHeight="1" x14ac:dyDescent="0.35">
      <c r="A5" s="36">
        <v>2014</v>
      </c>
      <c r="B5" s="39">
        <v>1.62218778572869E-2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1.1869762097864701E-3</v>
      </c>
      <c r="C6" s="43">
        <v>-1.503490164750043E-2</v>
      </c>
      <c r="D6" s="44">
        <v>0</v>
      </c>
    </row>
    <row r="7" spans="1:4" s="51" customFormat="1" ht="18" customHeight="1" x14ac:dyDescent="0.35">
      <c r="A7" s="41">
        <v>2016</v>
      </c>
      <c r="B7" s="54">
        <v>1.26151288726126E-2</v>
      </c>
      <c r="C7" s="43">
        <v>1.142815266282613E-2</v>
      </c>
      <c r="D7" s="44">
        <v>0</v>
      </c>
    </row>
    <row r="8" spans="1:4" s="51" customFormat="1" ht="18" customHeight="1" x14ac:dyDescent="0.35">
      <c r="A8" s="41">
        <v>2017</v>
      </c>
      <c r="B8" s="54">
        <v>2.1303545313261698E-2</v>
      </c>
      <c r="C8" s="43">
        <v>8.688416440649098E-3</v>
      </c>
      <c r="D8" s="44">
        <v>0</v>
      </c>
    </row>
    <row r="9" spans="1:4" s="51" customFormat="1" ht="18" customHeight="1" x14ac:dyDescent="0.35">
      <c r="A9" s="41">
        <v>2018</v>
      </c>
      <c r="B9" s="54">
        <v>2.4425832969281899E-2</v>
      </c>
      <c r="C9" s="43">
        <v>3.1222876560202013E-3</v>
      </c>
      <c r="D9" s="44">
        <v>0</v>
      </c>
    </row>
    <row r="10" spans="1:4" s="51" customFormat="1" ht="18" customHeight="1" x14ac:dyDescent="0.35">
      <c r="A10" s="41">
        <v>2019</v>
      </c>
      <c r="B10" s="54">
        <v>1.8122100752601299E-2</v>
      </c>
      <c r="C10" s="43">
        <v>-6.3037322166805999E-3</v>
      </c>
      <c r="D10" s="44">
        <v>0</v>
      </c>
    </row>
    <row r="11" spans="1:4" s="51" customFormat="1" ht="18" customHeight="1" x14ac:dyDescent="0.35">
      <c r="A11" s="41">
        <v>2020</v>
      </c>
      <c r="B11" s="54">
        <v>1.23358439630636E-2</v>
      </c>
      <c r="C11" s="43">
        <v>-5.7862567895376991E-3</v>
      </c>
      <c r="D11" s="44">
        <v>0</v>
      </c>
    </row>
    <row r="12" spans="1:4" s="51" customFormat="1" ht="18" customHeight="1" x14ac:dyDescent="0.35">
      <c r="A12" s="41">
        <v>2021</v>
      </c>
      <c r="B12" s="54">
        <v>4.6978588636373962E-2</v>
      </c>
      <c r="C12" s="43">
        <v>3.4642744673310362E-2</v>
      </c>
      <c r="D12" s="44">
        <v>0</v>
      </c>
    </row>
    <row r="13" spans="1:4" s="51" customFormat="1" ht="18" customHeight="1" x14ac:dyDescent="0.35">
      <c r="A13" s="41">
        <v>2022</v>
      </c>
      <c r="B13" s="54">
        <v>8.0021999999999996E-2</v>
      </c>
      <c r="C13" s="43">
        <v>3.3043411363626034E-2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4.1345636293733196E-2</v>
      </c>
      <c r="C14" s="48">
        <v>-3.86763637062668E-2</v>
      </c>
      <c r="D14" s="53">
        <v>-2.7443591179170806E-4</v>
      </c>
    </row>
    <row r="15" spans="1:4" s="51" customFormat="1" ht="18" customHeight="1" thickTop="1" x14ac:dyDescent="0.35">
      <c r="A15" s="41">
        <v>2024</v>
      </c>
      <c r="B15" s="54">
        <v>2.7613093991646302E-2</v>
      </c>
      <c r="C15" s="43">
        <v>-1.3732542302086894E-2</v>
      </c>
      <c r="D15" s="44">
        <v>-7.2194808197659915E-4</v>
      </c>
    </row>
    <row r="16" spans="1:4" ht="18" customHeight="1" x14ac:dyDescent="0.35">
      <c r="A16" s="41">
        <v>2025</v>
      </c>
      <c r="B16" s="54">
        <v>2.6461488749047902E-2</v>
      </c>
      <c r="C16" s="43">
        <v>-1.1516052425983997E-3</v>
      </c>
      <c r="D16" s="44">
        <v>-5.9596959250619863E-4</v>
      </c>
    </row>
    <row r="17" spans="1:4" s="126" customFormat="1" ht="18" customHeight="1" x14ac:dyDescent="0.35">
      <c r="A17" s="41">
        <v>2026</v>
      </c>
      <c r="B17" s="54">
        <v>2.6063486149106599E-2</v>
      </c>
      <c r="C17" s="43">
        <v>-3.9800259994130296E-4</v>
      </c>
      <c r="D17" s="44">
        <v>-6.0292707458900474E-4</v>
      </c>
    </row>
    <row r="18" spans="1:4" s="141" customFormat="1" ht="18" customHeight="1" x14ac:dyDescent="0.35">
      <c r="A18" s="41">
        <v>2027</v>
      </c>
      <c r="B18" s="54">
        <v>2.4992102103797501E-2</v>
      </c>
      <c r="C18" s="43">
        <v>-1.0713840453090984E-3</v>
      </c>
      <c r="D18" s="44">
        <v>-9.8398221780969866E-4</v>
      </c>
    </row>
    <row r="19" spans="1:4" s="143" customFormat="1" ht="18" customHeight="1" x14ac:dyDescent="0.35">
      <c r="A19" s="41">
        <v>2028</v>
      </c>
      <c r="B19" s="54">
        <v>2.5036231728288699E-2</v>
      </c>
      <c r="C19" s="43">
        <v>4.4129624491198727E-5</v>
      </c>
      <c r="D19" s="44">
        <v>-8.1017430414370012E-4</v>
      </c>
    </row>
    <row r="20" spans="1:4" s="154" customFormat="1" ht="18" customHeight="1" x14ac:dyDescent="0.35">
      <c r="A20" s="41">
        <v>2029</v>
      </c>
      <c r="B20" s="54">
        <v>2.4837338838898399E-2</v>
      </c>
      <c r="C20" s="43">
        <v>-1.9889288939030011E-4</v>
      </c>
      <c r="D20" s="44">
        <v>-4.9244374893320231E-4</v>
      </c>
    </row>
    <row r="21" spans="1:4" s="156" customFormat="1" ht="18" customHeight="1" x14ac:dyDescent="0.35">
      <c r="A21" s="41">
        <v>2030</v>
      </c>
      <c r="B21" s="54">
        <v>2.4746097655829101E-2</v>
      </c>
      <c r="C21" s="43">
        <v>-9.1241183069298154E-5</v>
      </c>
      <c r="D21" s="44">
        <v>-8.0607602665789743E-4</v>
      </c>
    </row>
    <row r="22" spans="1:4" s="156" customFormat="1" ht="18" customHeight="1" x14ac:dyDescent="0.35">
      <c r="A22" s="41">
        <v>2031</v>
      </c>
      <c r="B22" s="54">
        <v>2.4964825023349301E-2</v>
      </c>
      <c r="C22" s="43">
        <v>2.1872736752020019E-4</v>
      </c>
      <c r="D22" s="44">
        <v>-8.0910140715280063E-4</v>
      </c>
    </row>
    <row r="23" spans="1:4" s="156" customFormat="1" ht="18" customHeight="1" x14ac:dyDescent="0.35">
      <c r="A23" s="41">
        <v>2032</v>
      </c>
      <c r="B23" s="54">
        <v>2.5013479375066101E-2</v>
      </c>
      <c r="C23" s="43">
        <v>4.8654351716800187E-5</v>
      </c>
      <c r="D23" s="44">
        <v>-9.1950023541259931E-4</v>
      </c>
    </row>
    <row r="24" spans="1:4" s="156" customFormat="1" ht="18" customHeight="1" x14ac:dyDescent="0.35">
      <c r="A24" s="41">
        <v>2033</v>
      </c>
      <c r="B24" s="54">
        <v>2.4773314837033298E-2</v>
      </c>
      <c r="C24" s="43">
        <v>-2.4016453803280338E-4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5" t="s">
        <v>125</v>
      </c>
      <c r="B26" s="3"/>
      <c r="C26" s="3"/>
    </row>
    <row r="27" spans="1:4" ht="21.75" customHeight="1" x14ac:dyDescent="0.35">
      <c r="A27" s="29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0" t="str">
        <f>Headings!F20</f>
        <v>Page 20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5" ht="23.4" x14ac:dyDescent="0.35">
      <c r="A1" s="261" t="str">
        <f>Headings!E21</f>
        <v>March 2024 National CPI-W Forecast</v>
      </c>
      <c r="B1" s="266"/>
      <c r="C1" s="266"/>
      <c r="D1" s="266"/>
    </row>
    <row r="2" spans="1:5" ht="21.75" customHeight="1" x14ac:dyDescent="0.35">
      <c r="A2" s="261" t="s">
        <v>84</v>
      </c>
      <c r="B2" s="262"/>
      <c r="C2" s="262"/>
      <c r="D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</row>
    <row r="5" spans="1:5" s="51" customFormat="1" ht="18" customHeight="1" x14ac:dyDescent="0.35">
      <c r="A5" s="36">
        <v>2014</v>
      </c>
      <c r="B5" s="39">
        <v>1.50311349880516E-2</v>
      </c>
      <c r="C5" s="72" t="s">
        <v>78</v>
      </c>
      <c r="D5" s="80">
        <v>0</v>
      </c>
      <c r="E5" s="56"/>
    </row>
    <row r="6" spans="1:5" s="51" customFormat="1" ht="18" customHeight="1" x14ac:dyDescent="0.35">
      <c r="A6" s="41">
        <v>2015</v>
      </c>
      <c r="B6" s="54">
        <v>-4.1285211645779498E-3</v>
      </c>
      <c r="C6" s="43">
        <v>-1.9159656152629552E-2</v>
      </c>
      <c r="D6" s="73">
        <v>0</v>
      </c>
    </row>
    <row r="7" spans="1:5" s="51" customFormat="1" ht="18" customHeight="1" x14ac:dyDescent="0.35">
      <c r="A7" s="41">
        <v>2016</v>
      </c>
      <c r="B7" s="54">
        <v>9.7752469695009305E-3</v>
      </c>
      <c r="C7" s="43">
        <v>1.390376813407888E-2</v>
      </c>
      <c r="D7" s="73">
        <v>0</v>
      </c>
    </row>
    <row r="8" spans="1:5" s="51" customFormat="1" ht="18" customHeight="1" x14ac:dyDescent="0.35">
      <c r="A8" s="41">
        <v>2017</v>
      </c>
      <c r="B8" s="54">
        <v>2.12537808233224E-2</v>
      </c>
      <c r="C8" s="43">
        <v>1.1478533853821469E-2</v>
      </c>
      <c r="D8" s="73">
        <v>0</v>
      </c>
    </row>
    <row r="9" spans="1:5" s="51" customFormat="1" ht="18" customHeight="1" x14ac:dyDescent="0.35">
      <c r="A9" s="41">
        <v>2018</v>
      </c>
      <c r="B9" s="54">
        <v>2.5496651342182101E-2</v>
      </c>
      <c r="C9" s="43">
        <v>4.242870518859701E-3</v>
      </c>
      <c r="D9" s="73">
        <v>0</v>
      </c>
    </row>
    <row r="10" spans="1:5" s="51" customFormat="1" ht="18" customHeight="1" x14ac:dyDescent="0.35">
      <c r="A10" s="41">
        <v>2019</v>
      </c>
      <c r="B10" s="54">
        <v>1.6626826462597898E-2</v>
      </c>
      <c r="C10" s="43">
        <v>-8.8698248795842025E-3</v>
      </c>
      <c r="D10" s="73">
        <v>0</v>
      </c>
    </row>
    <row r="11" spans="1:5" s="51" customFormat="1" ht="18" customHeight="1" x14ac:dyDescent="0.35">
      <c r="A11" s="41">
        <v>2020</v>
      </c>
      <c r="B11" s="54">
        <v>1.2141785235653299E-2</v>
      </c>
      <c r="C11" s="43">
        <v>-4.4850412269445989E-3</v>
      </c>
      <c r="D11" s="73">
        <v>0</v>
      </c>
    </row>
    <row r="12" spans="1:5" s="51" customFormat="1" ht="18" customHeight="1" x14ac:dyDescent="0.35">
      <c r="A12" s="41">
        <v>2021</v>
      </c>
      <c r="B12" s="54">
        <v>5.2575243411245996E-2</v>
      </c>
      <c r="C12" s="43">
        <v>4.0433458175592699E-2</v>
      </c>
      <c r="D12" s="73">
        <v>0</v>
      </c>
    </row>
    <row r="13" spans="1:5" s="51" customFormat="1" ht="18" customHeight="1" x14ac:dyDescent="0.35">
      <c r="A13" s="41">
        <v>2022</v>
      </c>
      <c r="B13" s="54">
        <v>8.4644646152687297E-2</v>
      </c>
      <c r="C13" s="43">
        <v>3.2069402741441301E-2</v>
      </c>
      <c r="D13" s="73">
        <v>0</v>
      </c>
    </row>
    <row r="14" spans="1:5" s="51" customFormat="1" ht="18" customHeight="1" thickBot="1" x14ac:dyDescent="0.4">
      <c r="A14" s="46">
        <v>2023</v>
      </c>
      <c r="B14" s="55">
        <v>3.8217400966720397E-2</v>
      </c>
      <c r="C14" s="48">
        <v>-4.6427245185966901E-2</v>
      </c>
      <c r="D14" s="82">
        <v>-1.078667437463203E-3</v>
      </c>
    </row>
    <row r="15" spans="1:5" s="51" customFormat="1" ht="18" customHeight="1" thickTop="1" x14ac:dyDescent="0.35">
      <c r="A15" s="41">
        <v>2024</v>
      </c>
      <c r="B15" s="54">
        <v>2.66150632216616E-2</v>
      </c>
      <c r="C15" s="43">
        <v>-1.1602337745058797E-2</v>
      </c>
      <c r="D15" s="73">
        <v>-4.7239328271990108E-4</v>
      </c>
    </row>
    <row r="16" spans="1:5" ht="18" customHeight="1" x14ac:dyDescent="0.35">
      <c r="A16" s="41">
        <v>2025</v>
      </c>
      <c r="B16" s="54">
        <v>2.61207336534456E-2</v>
      </c>
      <c r="C16" s="43">
        <v>-4.9432956821600024E-4</v>
      </c>
      <c r="D16" s="73">
        <v>-1.0481203843959001E-3</v>
      </c>
    </row>
    <row r="17" spans="1:4" s="126" customFormat="1" ht="18" customHeight="1" x14ac:dyDescent="0.35">
      <c r="A17" s="41">
        <v>2026</v>
      </c>
      <c r="B17" s="54">
        <v>2.52082719344933E-2</v>
      </c>
      <c r="C17" s="43">
        <v>-9.124617189523003E-4</v>
      </c>
      <c r="D17" s="73">
        <v>-9.3123282720459707E-4</v>
      </c>
    </row>
    <row r="18" spans="1:4" s="141" customFormat="1" ht="18" customHeight="1" x14ac:dyDescent="0.35">
      <c r="A18" s="41">
        <v>2027</v>
      </c>
      <c r="B18" s="54">
        <v>2.5014580941320502E-2</v>
      </c>
      <c r="C18" s="43">
        <v>-1.9369099317279731E-4</v>
      </c>
      <c r="D18" s="73">
        <v>-1.1005875936966961E-3</v>
      </c>
    </row>
    <row r="19" spans="1:4" s="143" customFormat="1" ht="18" customHeight="1" x14ac:dyDescent="0.35">
      <c r="A19" s="41">
        <v>2028</v>
      </c>
      <c r="B19" s="54">
        <v>2.4714321248723498E-2</v>
      </c>
      <c r="C19" s="43">
        <v>-3.0025969259700469E-4</v>
      </c>
      <c r="D19" s="73">
        <v>-9.2105340350900206E-4</v>
      </c>
    </row>
    <row r="20" spans="1:4" s="154" customFormat="1" ht="18" customHeight="1" x14ac:dyDescent="0.35">
      <c r="A20" s="41">
        <v>2029</v>
      </c>
      <c r="B20" s="54">
        <v>2.3951756082894602E-2</v>
      </c>
      <c r="C20" s="43">
        <v>-7.6256516582889552E-4</v>
      </c>
      <c r="D20" s="73">
        <v>-1.4877644983395978E-3</v>
      </c>
    </row>
    <row r="21" spans="1:4" s="156" customFormat="1" ht="18" customHeight="1" x14ac:dyDescent="0.35">
      <c r="A21" s="41">
        <v>2030</v>
      </c>
      <c r="B21" s="54">
        <v>2.4507233166464498E-2</v>
      </c>
      <c r="C21" s="43">
        <v>5.554770835698962E-4</v>
      </c>
      <c r="D21" s="73">
        <v>-1.7202993279237036E-3</v>
      </c>
    </row>
    <row r="22" spans="1:4" s="156" customFormat="1" ht="18" customHeight="1" x14ac:dyDescent="0.35">
      <c r="A22" s="41">
        <v>2031</v>
      </c>
      <c r="B22" s="54">
        <v>2.5484057403417498E-2</v>
      </c>
      <c r="C22" s="43">
        <v>9.7682423695300002E-4</v>
      </c>
      <c r="D22" s="73">
        <v>-1.4316347968727043E-3</v>
      </c>
    </row>
    <row r="23" spans="1:4" s="156" customFormat="1" ht="18" customHeight="1" x14ac:dyDescent="0.35">
      <c r="A23" s="41">
        <v>2032</v>
      </c>
      <c r="B23" s="54">
        <v>2.5948553531088797E-2</v>
      </c>
      <c r="C23" s="43">
        <v>4.6449612767129889E-4</v>
      </c>
      <c r="D23" s="73">
        <v>-1.2612325831847064E-3</v>
      </c>
    </row>
    <row r="24" spans="1:4" s="156" customFormat="1" ht="18" customHeight="1" x14ac:dyDescent="0.35">
      <c r="A24" s="41">
        <v>2033</v>
      </c>
      <c r="B24" s="54">
        <v>2.5988413638406201E-2</v>
      </c>
      <c r="C24" s="43">
        <v>3.9860107317404164E-5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146</v>
      </c>
      <c r="B26" s="3"/>
      <c r="C26" s="3"/>
    </row>
    <row r="27" spans="1:4" ht="21.75" customHeight="1" x14ac:dyDescent="0.35">
      <c r="A27" s="29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0" t="str">
        <f>Headings!F21</f>
        <v>Page 21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1" t="str">
        <f>Headings!E22</f>
        <v>March 2024 Seattle Annual CPI-U Forecast</v>
      </c>
      <c r="B1" s="266"/>
      <c r="C1" s="266"/>
      <c r="D1" s="266"/>
    </row>
    <row r="2" spans="1:4" ht="21.75" customHeight="1" x14ac:dyDescent="0.35">
      <c r="A2" s="261" t="s">
        <v>84</v>
      </c>
      <c r="B2" s="262"/>
      <c r="C2" s="262"/>
      <c r="D2" s="262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</row>
    <row r="5" spans="1:4" s="51" customFormat="1" ht="18" customHeight="1" x14ac:dyDescent="0.35">
      <c r="A5" s="36">
        <v>2014</v>
      </c>
      <c r="B5" s="39">
        <v>1.8442393909663398E-2</v>
      </c>
      <c r="C5" s="80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1.36006308481493E-2</v>
      </c>
      <c r="C6" s="43">
        <v>-4.8417630615140983E-3</v>
      </c>
      <c r="D6" s="44">
        <v>0</v>
      </c>
    </row>
    <row r="7" spans="1:4" s="51" customFormat="1" ht="18" customHeight="1" x14ac:dyDescent="0.35">
      <c r="A7" s="41">
        <v>2016</v>
      </c>
      <c r="B7" s="54">
        <v>2.2144335188720003E-2</v>
      </c>
      <c r="C7" s="43">
        <v>8.5437043405707028E-3</v>
      </c>
      <c r="D7" s="44">
        <v>0</v>
      </c>
    </row>
    <row r="8" spans="1:4" s="51" customFormat="1" ht="18" customHeight="1" x14ac:dyDescent="0.35">
      <c r="A8" s="41">
        <v>2017</v>
      </c>
      <c r="B8" s="54">
        <v>3.0531296344248098E-2</v>
      </c>
      <c r="C8" s="43">
        <v>8.3869611555280957E-3</v>
      </c>
      <c r="D8" s="44">
        <v>0</v>
      </c>
    </row>
    <row r="9" spans="1:4" s="51" customFormat="1" ht="18" customHeight="1" x14ac:dyDescent="0.35">
      <c r="A9" s="41">
        <v>2018</v>
      </c>
      <c r="B9" s="54">
        <v>3.2059481931563799E-2</v>
      </c>
      <c r="C9" s="43">
        <v>1.5281855873157009E-3</v>
      </c>
      <c r="D9" s="44">
        <v>0</v>
      </c>
    </row>
    <row r="10" spans="1:4" s="51" customFormat="1" ht="18" customHeight="1" x14ac:dyDescent="0.35">
      <c r="A10" s="41">
        <v>2019</v>
      </c>
      <c r="B10" s="54">
        <v>2.5434451416324499E-2</v>
      </c>
      <c r="C10" s="43">
        <v>-6.6250305152392996E-3</v>
      </c>
      <c r="D10" s="44">
        <v>0</v>
      </c>
    </row>
    <row r="11" spans="1:4" s="51" customFormat="1" ht="18" customHeight="1" x14ac:dyDescent="0.35">
      <c r="A11" s="41">
        <v>2020</v>
      </c>
      <c r="B11" s="54">
        <v>1.6939823874755299E-2</v>
      </c>
      <c r="C11" s="43">
        <v>-8.4946275415692003E-3</v>
      </c>
      <c r="D11" s="44">
        <v>0</v>
      </c>
    </row>
    <row r="12" spans="1:4" s="51" customFormat="1" ht="18" customHeight="1" x14ac:dyDescent="0.35">
      <c r="A12" s="41">
        <v>2021</v>
      </c>
      <c r="B12" s="54">
        <v>4.9970645031229603E-2</v>
      </c>
      <c r="C12" s="43">
        <v>3.3030821156474308E-2</v>
      </c>
      <c r="D12" s="44">
        <v>0</v>
      </c>
    </row>
    <row r="13" spans="1:4" s="51" customFormat="1" ht="18" customHeight="1" x14ac:dyDescent="0.35">
      <c r="A13" s="41">
        <v>2022</v>
      </c>
      <c r="B13" s="54">
        <v>8.9525894736842013E-2</v>
      </c>
      <c r="C13" s="43">
        <v>3.9555249705612409E-2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5.7976142810000006E-2</v>
      </c>
      <c r="C14" s="48">
        <v>-3.1549751926842007E-2</v>
      </c>
      <c r="D14" s="53">
        <v>4.8848062973586084E-3</v>
      </c>
    </row>
    <row r="15" spans="1:4" s="51" customFormat="1" ht="18" customHeight="1" thickTop="1" x14ac:dyDescent="0.35">
      <c r="A15" s="41">
        <v>2024</v>
      </c>
      <c r="B15" s="54">
        <v>2.9203605034837099E-2</v>
      </c>
      <c r="C15" s="43">
        <v>-2.8772537775162907E-2</v>
      </c>
      <c r="D15" s="44">
        <v>1.2389211917796968E-3</v>
      </c>
    </row>
    <row r="16" spans="1:4" ht="18" customHeight="1" x14ac:dyDescent="0.35">
      <c r="A16" s="41">
        <v>2025</v>
      </c>
      <c r="B16" s="54">
        <v>2.7410614802449502E-2</v>
      </c>
      <c r="C16" s="43">
        <v>-1.7929902323875965E-3</v>
      </c>
      <c r="D16" s="44">
        <v>1.0451822022300092E-4</v>
      </c>
    </row>
    <row r="17" spans="1:4" s="126" customFormat="1" ht="18" customHeight="1" x14ac:dyDescent="0.35">
      <c r="A17" s="41">
        <v>2026</v>
      </c>
      <c r="B17" s="54">
        <v>2.65627861087969E-2</v>
      </c>
      <c r="C17" s="43">
        <v>-8.4782869365260249E-4</v>
      </c>
      <c r="D17" s="44">
        <v>9.3464494300900258E-5</v>
      </c>
    </row>
    <row r="18" spans="1:4" s="141" customFormat="1" ht="18" customHeight="1" x14ac:dyDescent="0.35">
      <c r="A18" s="41">
        <v>2027</v>
      </c>
      <c r="B18" s="54">
        <v>2.70259351388672E-2</v>
      </c>
      <c r="C18" s="43">
        <v>4.6314903007029992E-4</v>
      </c>
      <c r="D18" s="44">
        <v>1.3077180434679925E-4</v>
      </c>
    </row>
    <row r="19" spans="1:4" s="143" customFormat="1" ht="18" customHeight="1" x14ac:dyDescent="0.35">
      <c r="A19" s="41">
        <v>2028</v>
      </c>
      <c r="B19" s="54">
        <v>2.67663801245763E-2</v>
      </c>
      <c r="C19" s="43">
        <v>-2.5955501429089992E-4</v>
      </c>
      <c r="D19" s="44">
        <v>8.1533207735380239E-4</v>
      </c>
    </row>
    <row r="20" spans="1:4" s="154" customFormat="1" ht="18" customHeight="1" x14ac:dyDescent="0.35">
      <c r="A20" s="41">
        <v>2029</v>
      </c>
      <c r="B20" s="54">
        <v>2.5649498942815797E-2</v>
      </c>
      <c r="C20" s="43">
        <v>-1.1168811817605026E-3</v>
      </c>
      <c r="D20" s="44">
        <v>5.4767275713729635E-4</v>
      </c>
    </row>
    <row r="21" spans="1:4" s="156" customFormat="1" ht="18" customHeight="1" x14ac:dyDescent="0.35">
      <c r="A21" s="41">
        <v>2030</v>
      </c>
      <c r="B21" s="54">
        <v>2.55515778607775E-2</v>
      </c>
      <c r="C21" s="43">
        <v>-9.7921082038297108E-5</v>
      </c>
      <c r="D21" s="44">
        <v>8.7157518894008523E-6</v>
      </c>
    </row>
    <row r="22" spans="1:4" s="156" customFormat="1" ht="18" customHeight="1" x14ac:dyDescent="0.35">
      <c r="A22" s="41">
        <v>2031</v>
      </c>
      <c r="B22" s="54">
        <v>2.5873222741891602E-2</v>
      </c>
      <c r="C22" s="43">
        <v>3.2164488111410122E-4</v>
      </c>
      <c r="D22" s="44">
        <v>1.7419043216620328E-4</v>
      </c>
    </row>
    <row r="23" spans="1:4" s="156" customFormat="1" ht="18" customHeight="1" x14ac:dyDescent="0.35">
      <c r="A23" s="41">
        <v>2032</v>
      </c>
      <c r="B23" s="54">
        <v>2.6060195842740802E-2</v>
      </c>
      <c r="C23" s="43">
        <v>1.8697310084920052E-4</v>
      </c>
      <c r="D23" s="44">
        <v>3.6770061986660108E-4</v>
      </c>
    </row>
    <row r="24" spans="1:4" s="156" customFormat="1" ht="18" customHeight="1" x14ac:dyDescent="0.35">
      <c r="A24" s="41">
        <v>2033</v>
      </c>
      <c r="B24" s="54">
        <v>2.60250863204574E-2</v>
      </c>
      <c r="C24" s="43">
        <v>-3.5109522283402472E-5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185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108"/>
    </row>
    <row r="30" spans="1:4" ht="21.75" customHeight="1" x14ac:dyDescent="0.35">
      <c r="A30" s="260" t="str">
        <f>Headings!F22</f>
        <v>Page 22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8" ht="23.4" x14ac:dyDescent="0.35">
      <c r="A1" s="261" t="str">
        <f>Headings!E23</f>
        <v>March 2024 June-June Seattle CPI-W Forecast</v>
      </c>
      <c r="B1" s="266"/>
      <c r="C1" s="266"/>
      <c r="D1" s="266"/>
    </row>
    <row r="2" spans="1:8" ht="21.75" customHeight="1" x14ac:dyDescent="0.35">
      <c r="A2" s="261" t="s">
        <v>84</v>
      </c>
      <c r="B2" s="262"/>
      <c r="C2" s="262"/>
      <c r="D2" s="262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34" t="str">
        <f>Headings!E54</f>
        <v>% Change from August 2023 Forecast</v>
      </c>
    </row>
    <row r="5" spans="1:8" s="51" customFormat="1" ht="18" customHeight="1" x14ac:dyDescent="0.35">
      <c r="A5" s="36">
        <v>2014</v>
      </c>
      <c r="B5" s="39">
        <v>2.23E-2</v>
      </c>
      <c r="C5" s="72" t="s">
        <v>78</v>
      </c>
      <c r="D5" s="80">
        <v>0</v>
      </c>
    </row>
    <row r="6" spans="1:8" s="51" customFormat="1" ht="18" customHeight="1" x14ac:dyDescent="0.35">
      <c r="A6" s="41">
        <v>2015</v>
      </c>
      <c r="B6" s="54">
        <v>1.0800000000000001E-2</v>
      </c>
      <c r="C6" s="44">
        <v>-1.15E-2</v>
      </c>
      <c r="D6" s="73">
        <v>0</v>
      </c>
    </row>
    <row r="7" spans="1:8" s="51" customFormat="1" ht="18" customHeight="1" x14ac:dyDescent="0.35">
      <c r="A7" s="41">
        <v>2016</v>
      </c>
      <c r="B7" s="54">
        <v>1.9900000000000001E-2</v>
      </c>
      <c r="C7" s="43">
        <v>9.1000000000000004E-3</v>
      </c>
      <c r="D7" s="73">
        <v>0</v>
      </c>
    </row>
    <row r="8" spans="1:8" s="51" customFormat="1" ht="18" customHeight="1" x14ac:dyDescent="0.35">
      <c r="A8" s="41">
        <v>2017</v>
      </c>
      <c r="B8" s="54">
        <v>3.0299999999999997E-2</v>
      </c>
      <c r="C8" s="43">
        <v>1.0399999999999996E-2</v>
      </c>
      <c r="D8" s="73">
        <v>0</v>
      </c>
    </row>
    <row r="9" spans="1:8" s="51" customFormat="1" ht="18" customHeight="1" x14ac:dyDescent="0.35">
      <c r="A9" s="41">
        <v>2018</v>
      </c>
      <c r="B9" s="54">
        <v>3.6495E-2</v>
      </c>
      <c r="C9" s="43">
        <v>6.1950000000000026E-3</v>
      </c>
      <c r="D9" s="73">
        <v>0</v>
      </c>
    </row>
    <row r="10" spans="1:8" s="51" customFormat="1" ht="18" customHeight="1" x14ac:dyDescent="0.35">
      <c r="A10" s="41">
        <v>2019</v>
      </c>
      <c r="B10" s="54">
        <v>1.68466E-2</v>
      </c>
      <c r="C10" s="43">
        <v>-1.96484E-2</v>
      </c>
      <c r="D10" s="73">
        <v>0</v>
      </c>
    </row>
    <row r="11" spans="1:8" s="51" customFormat="1" ht="18" customHeight="1" x14ac:dyDescent="0.35">
      <c r="A11" s="41">
        <v>2020</v>
      </c>
      <c r="B11" s="54">
        <v>1.0077000000000001E-2</v>
      </c>
      <c r="C11" s="43">
        <v>-6.7695999999999989E-3</v>
      </c>
      <c r="D11" s="73">
        <v>0</v>
      </c>
    </row>
    <row r="12" spans="1:8" s="51" customFormat="1" ht="18" customHeight="1" x14ac:dyDescent="0.35">
      <c r="A12" s="41">
        <v>2021</v>
      </c>
      <c r="B12" s="54">
        <v>6.2853854000000001E-2</v>
      </c>
      <c r="C12" s="43">
        <v>5.2776853999999998E-2</v>
      </c>
      <c r="D12" s="73">
        <v>0</v>
      </c>
    </row>
    <row r="13" spans="1:8" s="51" customFormat="1" ht="18" customHeight="1" x14ac:dyDescent="0.35">
      <c r="A13" s="41">
        <v>2022</v>
      </c>
      <c r="B13" s="54">
        <v>9.5429999999999987E-2</v>
      </c>
      <c r="C13" s="43">
        <v>3.2576145999999986E-2</v>
      </c>
      <c r="D13" s="73">
        <v>0</v>
      </c>
      <c r="H13" s="28" t="s">
        <v>18</v>
      </c>
    </row>
    <row r="14" spans="1:8" s="51" customFormat="1" ht="18" customHeight="1" thickBot="1" x14ac:dyDescent="0.4">
      <c r="A14" s="46">
        <v>2023</v>
      </c>
      <c r="B14" s="55">
        <v>4.5111403000000001E-2</v>
      </c>
      <c r="C14" s="48">
        <v>-5.0318596999999986E-2</v>
      </c>
      <c r="D14" s="82">
        <v>0</v>
      </c>
    </row>
    <row r="15" spans="1:8" s="51" customFormat="1" ht="18" customHeight="1" thickTop="1" x14ac:dyDescent="0.35">
      <c r="A15" s="41">
        <v>2024</v>
      </c>
      <c r="B15" s="54">
        <v>3.1015426984686602E-2</v>
      </c>
      <c r="C15" s="43">
        <v>-1.4095976015313399E-2</v>
      </c>
      <c r="D15" s="73">
        <v>-3.3251786349721979E-3</v>
      </c>
    </row>
    <row r="16" spans="1:8" ht="18" customHeight="1" x14ac:dyDescent="0.35">
      <c r="A16" s="41">
        <v>2025</v>
      </c>
      <c r="B16" s="54">
        <v>2.6771663128698001E-2</v>
      </c>
      <c r="C16" s="43">
        <v>-4.2437638559886005E-3</v>
      </c>
      <c r="D16" s="73">
        <v>-1.3212088633097994E-3</v>
      </c>
    </row>
    <row r="17" spans="1:4" s="126" customFormat="1" ht="18" customHeight="1" x14ac:dyDescent="0.35">
      <c r="A17" s="41">
        <v>2026</v>
      </c>
      <c r="B17" s="54">
        <v>2.4861657783959799E-2</v>
      </c>
      <c r="C17" s="43">
        <v>-1.9100053447382026E-3</v>
      </c>
      <c r="D17" s="73">
        <v>-1.6237555356292017E-3</v>
      </c>
    </row>
    <row r="18" spans="1:4" s="141" customFormat="1" ht="18" customHeight="1" x14ac:dyDescent="0.35">
      <c r="A18" s="41">
        <v>2027</v>
      </c>
      <c r="B18" s="54">
        <v>2.46233734055986E-2</v>
      </c>
      <c r="C18" s="43">
        <v>-2.3828437836119834E-4</v>
      </c>
      <c r="D18" s="73">
        <v>-6.7381453187620108E-4</v>
      </c>
    </row>
    <row r="19" spans="1:4" s="143" customFormat="1" ht="18" customHeight="1" x14ac:dyDescent="0.35">
      <c r="A19" s="41">
        <v>2028</v>
      </c>
      <c r="B19" s="54">
        <v>2.4120492154470999E-2</v>
      </c>
      <c r="C19" s="43">
        <v>-5.0288125112760151E-4</v>
      </c>
      <c r="D19" s="73">
        <v>-2.1187865376906985E-3</v>
      </c>
    </row>
    <row r="20" spans="1:4" s="154" customFormat="1" ht="18" customHeight="1" x14ac:dyDescent="0.35">
      <c r="A20" s="41">
        <v>2029</v>
      </c>
      <c r="B20" s="54">
        <v>2.4256271482829897E-2</v>
      </c>
      <c r="C20" s="43">
        <v>1.3577932835889817E-4</v>
      </c>
      <c r="D20" s="73">
        <v>-7.8155161263580158E-4</v>
      </c>
    </row>
    <row r="21" spans="1:4" s="156" customFormat="1" ht="18" customHeight="1" x14ac:dyDescent="0.35">
      <c r="A21" s="41">
        <v>2030</v>
      </c>
      <c r="B21" s="54">
        <v>2.4374153314537697E-2</v>
      </c>
      <c r="C21" s="43">
        <v>1.1788183170780009E-4</v>
      </c>
      <c r="D21" s="73">
        <v>-1.4821001756902021E-3</v>
      </c>
    </row>
    <row r="22" spans="1:4" s="156" customFormat="1" ht="18" customHeight="1" x14ac:dyDescent="0.35">
      <c r="A22" s="41">
        <v>2031</v>
      </c>
      <c r="B22" s="54">
        <v>2.4973078737070803E-2</v>
      </c>
      <c r="C22" s="43">
        <v>5.9892542253310588E-4</v>
      </c>
      <c r="D22" s="73">
        <v>-5.3730390265799982E-4</v>
      </c>
    </row>
    <row r="23" spans="1:4" s="156" customFormat="1" ht="18" customHeight="1" x14ac:dyDescent="0.35">
      <c r="A23" s="41">
        <v>2032</v>
      </c>
      <c r="B23" s="54">
        <v>2.5185428576032599E-2</v>
      </c>
      <c r="C23" s="43">
        <v>2.1234983896179643E-4</v>
      </c>
      <c r="D23" s="73">
        <v>-1.3087251696702017E-3</v>
      </c>
    </row>
    <row r="24" spans="1:4" s="156" customFormat="1" ht="18" customHeight="1" x14ac:dyDescent="0.35">
      <c r="A24" s="41">
        <v>2033</v>
      </c>
      <c r="B24" s="54">
        <v>2.7794816497686302E-2</v>
      </c>
      <c r="C24" s="43">
        <v>2.6093879216537025E-3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186</v>
      </c>
      <c r="B26" s="3"/>
      <c r="C26" s="3"/>
    </row>
    <row r="27" spans="1:4" ht="21.75" customHeight="1" x14ac:dyDescent="0.35">
      <c r="A27" s="29" t="s">
        <v>169</v>
      </c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0" t="str">
        <f>Headings!F23</f>
        <v>Page 23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4"/>
  <sheetViews>
    <sheetView zoomScale="75" zoomScaleNormal="75" workbookViewId="0">
      <selection activeCell="A31" sqref="A31:D31"/>
    </sheetView>
  </sheetViews>
  <sheetFormatPr defaultColWidth="10.7265625" defaultRowHeight="21.75" customHeight="1" x14ac:dyDescent="0.35"/>
  <cols>
    <col min="1" max="1" width="11.6328125" style="79" customWidth="1"/>
    <col min="2" max="3" width="22.7265625" style="79" customWidth="1"/>
    <col min="4" max="4" width="16.7265625" style="1" customWidth="1"/>
    <col min="5" max="6" width="10.7265625" style="1"/>
    <col min="7" max="7" width="49.36328125" style="1" customWidth="1"/>
    <col min="8" max="16384" width="10.7265625" style="1"/>
  </cols>
  <sheetData>
    <row r="1" spans="1:9" ht="23.4" x14ac:dyDescent="0.45">
      <c r="A1" s="261" t="str">
        <f>Headings!E24</f>
        <v>March 2024 Outyear COLA Comparison Forecast</v>
      </c>
      <c r="B1" s="261"/>
      <c r="C1" s="261"/>
      <c r="D1" s="267"/>
    </row>
    <row r="2" spans="1:9" ht="21.75" customHeight="1" x14ac:dyDescent="0.35">
      <c r="A2" s="261" t="s">
        <v>84</v>
      </c>
      <c r="B2" s="261"/>
      <c r="C2" s="261"/>
      <c r="D2" s="268"/>
    </row>
    <row r="3" spans="1:9" ht="21.75" customHeight="1" x14ac:dyDescent="0.35">
      <c r="A3" s="269"/>
      <c r="B3" s="269"/>
      <c r="C3" s="269"/>
      <c r="D3" s="268"/>
    </row>
    <row r="4" spans="1:9" ht="66" customHeight="1" x14ac:dyDescent="0.35">
      <c r="A4" s="199" t="s">
        <v>282</v>
      </c>
      <c r="B4" s="17" t="s">
        <v>275</v>
      </c>
      <c r="C4" s="78"/>
      <c r="D4" s="78"/>
    </row>
    <row r="5" spans="1:9" s="58" customFormat="1" ht="18" customHeight="1" x14ac:dyDescent="0.35">
      <c r="A5" s="202" t="s">
        <v>289</v>
      </c>
      <c r="B5" s="39">
        <v>2.437396527500664E-2</v>
      </c>
      <c r="C5" s="43"/>
      <c r="D5" s="86"/>
      <c r="G5" s="116"/>
      <c r="H5" s="116"/>
      <c r="I5" s="116"/>
    </row>
    <row r="6" spans="1:9" s="58" customFormat="1" ht="18" customHeight="1" x14ac:dyDescent="0.35">
      <c r="A6" s="200" t="s">
        <v>290</v>
      </c>
      <c r="B6" s="54">
        <v>1.7974828954289777E-2</v>
      </c>
      <c r="C6" s="43"/>
      <c r="D6" s="86"/>
      <c r="F6" s="174"/>
      <c r="G6" s="116"/>
      <c r="H6" s="116"/>
      <c r="I6" s="116"/>
    </row>
    <row r="7" spans="1:9" s="58" customFormat="1" ht="18" customHeight="1" x14ac:dyDescent="0.35">
      <c r="A7" s="200" t="s">
        <v>291</v>
      </c>
      <c r="B7" s="54">
        <v>2.8184136219740506E-2</v>
      </c>
      <c r="C7" s="43"/>
      <c r="D7" s="86"/>
      <c r="G7" s="116"/>
      <c r="H7" s="116"/>
    </row>
    <row r="8" spans="1:9" s="58" customFormat="1" ht="18" customHeight="1" x14ac:dyDescent="0.35">
      <c r="A8" s="200" t="s">
        <v>288</v>
      </c>
      <c r="B8" s="54">
        <v>7.1748135688613768E-2</v>
      </c>
      <c r="C8" s="43"/>
      <c r="D8" s="86"/>
      <c r="G8" s="116"/>
      <c r="H8" s="116"/>
    </row>
    <row r="9" spans="1:9" s="58" customFormat="1" ht="18" customHeight="1" thickBot="1" x14ac:dyDescent="0.4">
      <c r="A9" s="203" t="s">
        <v>283</v>
      </c>
      <c r="B9" s="55">
        <v>7.1782125176074504E-2</v>
      </c>
      <c r="C9" s="43"/>
      <c r="D9" s="86"/>
      <c r="G9" s="116"/>
      <c r="H9" s="170"/>
    </row>
    <row r="10" spans="1:9" s="58" customFormat="1" ht="18" customHeight="1" thickTop="1" x14ac:dyDescent="0.35">
      <c r="A10" s="200" t="s">
        <v>284</v>
      </c>
      <c r="B10" s="54">
        <v>3.7651795187572709E-2</v>
      </c>
      <c r="C10" s="43"/>
      <c r="D10" s="86"/>
      <c r="E10" s="116"/>
      <c r="G10" s="116"/>
      <c r="H10" s="116"/>
    </row>
    <row r="11" spans="1:9" s="58" customFormat="1" ht="18" customHeight="1" x14ac:dyDescent="0.35">
      <c r="A11" s="204" t="s">
        <v>285</v>
      </c>
      <c r="B11" s="54">
        <v>2.5102659332979081E-2</v>
      </c>
      <c r="C11" s="43"/>
      <c r="D11" s="86"/>
      <c r="E11" s="116"/>
      <c r="G11" s="116"/>
      <c r="H11" s="116"/>
    </row>
    <row r="12" spans="1:9" s="58" customFormat="1" ht="18" customHeight="1" x14ac:dyDescent="0.35">
      <c r="A12" s="200" t="s">
        <v>286</v>
      </c>
      <c r="B12" s="54">
        <v>2.3770970897682563E-2</v>
      </c>
      <c r="C12" s="43"/>
      <c r="D12" s="86"/>
      <c r="E12" s="116"/>
      <c r="G12" s="205"/>
      <c r="H12" s="116"/>
    </row>
    <row r="13" spans="1:9" s="58" customFormat="1" ht="18" customHeight="1" x14ac:dyDescent="0.35">
      <c r="A13" s="204" t="s">
        <v>305</v>
      </c>
      <c r="B13" s="54">
        <v>2.5706321922706627E-2</v>
      </c>
      <c r="C13" s="43"/>
      <c r="D13" s="86"/>
      <c r="E13" s="116"/>
      <c r="G13" s="205"/>
      <c r="H13" s="116"/>
    </row>
    <row r="14" spans="1:9" s="58" customFormat="1" ht="18" customHeight="1" x14ac:dyDescent="0.35">
      <c r="A14" s="41"/>
      <c r="B14" s="43"/>
      <c r="C14" s="43"/>
      <c r="D14" s="86"/>
      <c r="E14" s="116"/>
      <c r="H14" s="116"/>
    </row>
    <row r="15" spans="1:9" s="58" customFormat="1" ht="17.25" customHeight="1" x14ac:dyDescent="0.35">
      <c r="A15" s="24" t="s">
        <v>4</v>
      </c>
      <c r="B15" s="43"/>
      <c r="C15" s="43"/>
      <c r="D15" s="86"/>
      <c r="E15" s="116"/>
    </row>
    <row r="16" spans="1:9" s="58" customFormat="1" ht="21.75" customHeight="1" x14ac:dyDescent="0.35">
      <c r="A16" s="29" t="s">
        <v>280</v>
      </c>
      <c r="B16" s="43"/>
      <c r="C16" s="43"/>
      <c r="D16" s="86"/>
      <c r="E16" s="116"/>
    </row>
    <row r="17" spans="1:8" s="58" customFormat="1" ht="21.75" customHeight="1" x14ac:dyDescent="0.35">
      <c r="A17" s="29" t="s">
        <v>281</v>
      </c>
      <c r="B17" s="43"/>
      <c r="C17" s="43"/>
      <c r="D17" s="86"/>
      <c r="E17" s="116"/>
    </row>
    <row r="18" spans="1:8" s="58" customFormat="1" ht="21.75" customHeight="1" x14ac:dyDescent="0.35">
      <c r="A18" s="29" t="s">
        <v>287</v>
      </c>
      <c r="B18" s="43"/>
      <c r="C18" s="43"/>
      <c r="D18" s="86"/>
      <c r="F18" s="201"/>
      <c r="H18" s="170"/>
    </row>
    <row r="19" spans="1:8" s="58" customFormat="1" ht="21.75" customHeight="1" x14ac:dyDescent="0.35">
      <c r="A19" s="29" t="s">
        <v>292</v>
      </c>
      <c r="B19" s="43"/>
      <c r="C19" s="43"/>
      <c r="D19" s="86"/>
      <c r="G19" s="197"/>
    </row>
    <row r="20" spans="1:8" ht="21.75" customHeight="1" x14ac:dyDescent="0.35">
      <c r="A20" s="29" t="s">
        <v>273</v>
      </c>
      <c r="B20" s="3"/>
      <c r="C20" s="3"/>
    </row>
    <row r="21" spans="1:8" ht="18" customHeight="1" x14ac:dyDescent="0.35">
      <c r="A21" s="29" t="s">
        <v>274</v>
      </c>
      <c r="B21" s="14"/>
      <c r="C21" s="14"/>
      <c r="D21" s="13"/>
    </row>
    <row r="22" spans="1:8" ht="18" customHeight="1" x14ac:dyDescent="0.35">
      <c r="B22" s="14"/>
      <c r="C22" s="14"/>
      <c r="D22" s="13"/>
    </row>
    <row r="23" spans="1:8" ht="18" customHeight="1" x14ac:dyDescent="0.35">
      <c r="B23" s="14"/>
      <c r="C23" s="14"/>
      <c r="D23" s="13"/>
    </row>
    <row r="24" spans="1:8" ht="18" customHeight="1" x14ac:dyDescent="0.35">
      <c r="B24" s="14"/>
      <c r="C24" s="14"/>
      <c r="D24" s="13"/>
    </row>
    <row r="25" spans="1:8" ht="18" customHeight="1" x14ac:dyDescent="0.35">
      <c r="B25" s="15"/>
      <c r="C25" s="15"/>
      <c r="D25" s="13"/>
    </row>
    <row r="26" spans="1:8" ht="18" customHeight="1" x14ac:dyDescent="0.35">
      <c r="A26" s="16"/>
      <c r="B26" s="15"/>
      <c r="C26" s="15"/>
      <c r="D26" s="13"/>
    </row>
    <row r="27" spans="1:8" ht="18" customHeight="1" x14ac:dyDescent="0.35">
      <c r="A27" s="26"/>
      <c r="B27" s="15"/>
      <c r="C27" s="15"/>
      <c r="D27" s="13"/>
    </row>
    <row r="28" spans="1:8" ht="18" customHeight="1" x14ac:dyDescent="0.35">
      <c r="A28" s="13"/>
      <c r="B28" s="15"/>
      <c r="C28" s="15"/>
      <c r="D28" s="13"/>
    </row>
    <row r="29" spans="1:8" ht="18" customHeight="1" x14ac:dyDescent="0.35">
      <c r="A29" s="16"/>
      <c r="B29" s="15"/>
      <c r="C29" s="15"/>
      <c r="D29" s="13"/>
    </row>
    <row r="30" spans="1:8" ht="18" customHeight="1" x14ac:dyDescent="0.35">
      <c r="A30" s="71"/>
      <c r="B30" s="15"/>
      <c r="C30" s="15"/>
      <c r="D30" s="13"/>
    </row>
    <row r="31" spans="1:8" ht="21.75" customHeight="1" x14ac:dyDescent="0.35">
      <c r="A31" s="265" t="str">
        <f>Headings!F24</f>
        <v>Page 24</v>
      </c>
      <c r="B31" s="262"/>
      <c r="C31" s="262"/>
      <c r="D31" s="262"/>
    </row>
    <row r="32" spans="1:8" ht="21.75" customHeight="1" x14ac:dyDescent="0.35">
      <c r="A32" s="1"/>
      <c r="B32" s="1"/>
      <c r="C32" s="1"/>
      <c r="E32" s="77"/>
    </row>
    <row r="34" spans="7:7" ht="20.399999999999999" x14ac:dyDescent="0.35">
      <c r="G34" s="198"/>
    </row>
  </sheetData>
  <mergeCells count="4">
    <mergeCell ref="A1:D1"/>
    <mergeCell ref="A2:D2"/>
    <mergeCell ref="A3:D3"/>
    <mergeCell ref="A31:D31"/>
  </mergeCells>
  <phoneticPr fontId="4" type="noConversion"/>
  <pageMargins left="0.75" right="0.75" top="1" bottom="1" header="0.5" footer="0.5"/>
  <pageSetup scale="9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1" t="str">
        <f>Headings!E25</f>
        <v>March 2024 Pharmaceuticals PPI Forecast</v>
      </c>
      <c r="B1" s="266"/>
      <c r="C1" s="266"/>
      <c r="D1" s="266"/>
    </row>
    <row r="2" spans="1:4" ht="21.75" customHeight="1" x14ac:dyDescent="0.35">
      <c r="A2" s="261" t="s">
        <v>84</v>
      </c>
      <c r="B2" s="262"/>
      <c r="C2" s="262"/>
      <c r="D2" s="262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</row>
    <row r="5" spans="1:4" s="51" customFormat="1" ht="18" customHeight="1" x14ac:dyDescent="0.35">
      <c r="A5" s="36">
        <v>2014</v>
      </c>
      <c r="B5" s="39">
        <v>2.8562392179413299E-2</v>
      </c>
      <c r="C5" s="80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-4.17013758826391E-2</v>
      </c>
      <c r="C6" s="43">
        <v>-7.0263768062052395E-2</v>
      </c>
      <c r="D6" s="44">
        <v>0</v>
      </c>
    </row>
    <row r="7" spans="1:4" s="51" customFormat="1" ht="18" customHeight="1" x14ac:dyDescent="0.35">
      <c r="A7" s="41">
        <v>2016</v>
      </c>
      <c r="B7" s="54">
        <v>-1.4682299999999999E-2</v>
      </c>
      <c r="C7" s="43">
        <v>2.7019075882639101E-2</v>
      </c>
      <c r="D7" s="44">
        <v>0</v>
      </c>
    </row>
    <row r="8" spans="1:4" s="51" customFormat="1" ht="18" customHeight="1" x14ac:dyDescent="0.35">
      <c r="A8" s="41">
        <v>2017</v>
      </c>
      <c r="B8" s="54">
        <v>-1.5197E-2</v>
      </c>
      <c r="C8" s="43">
        <v>-5.1470000000000161E-4</v>
      </c>
      <c r="D8" s="44">
        <v>0</v>
      </c>
    </row>
    <row r="9" spans="1:4" s="51" customFormat="1" ht="18" customHeight="1" x14ac:dyDescent="0.35">
      <c r="A9" s="41">
        <v>2018</v>
      </c>
      <c r="B9" s="54">
        <v>3.1465E-2</v>
      </c>
      <c r="C9" s="43">
        <v>4.6662000000000002E-2</v>
      </c>
      <c r="D9" s="44">
        <v>0</v>
      </c>
    </row>
    <row r="10" spans="1:4" s="51" customFormat="1" ht="18" customHeight="1" x14ac:dyDescent="0.35">
      <c r="A10" s="41">
        <v>2019</v>
      </c>
      <c r="B10" s="54">
        <v>2.6812999999999997E-2</v>
      </c>
      <c r="C10" s="43">
        <v>-4.6520000000000034E-3</v>
      </c>
      <c r="D10" s="44">
        <v>0</v>
      </c>
    </row>
    <row r="11" spans="1:4" s="51" customFormat="1" ht="18" customHeight="1" x14ac:dyDescent="0.35">
      <c r="A11" s="41">
        <v>2020</v>
      </c>
      <c r="B11" s="54">
        <v>1.7127E-2</v>
      </c>
      <c r="C11" s="43">
        <v>-9.6859999999999967E-3</v>
      </c>
      <c r="D11" s="44">
        <v>0</v>
      </c>
    </row>
    <row r="12" spans="1:4" s="51" customFormat="1" ht="18" customHeight="1" x14ac:dyDescent="0.35">
      <c r="A12" s="41">
        <v>2021</v>
      </c>
      <c r="B12" s="54">
        <v>-2.2176000000000001E-2</v>
      </c>
      <c r="C12" s="43">
        <v>-3.9303000000000005E-2</v>
      </c>
      <c r="D12" s="44">
        <v>0</v>
      </c>
    </row>
    <row r="13" spans="1:4" s="51" customFormat="1" ht="18" customHeight="1" x14ac:dyDescent="0.35">
      <c r="A13" s="41">
        <v>2022</v>
      </c>
      <c r="B13" s="54">
        <v>-3.885E-3</v>
      </c>
      <c r="C13" s="43">
        <v>1.8291000000000002E-2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-1.79361040915768E-2</v>
      </c>
      <c r="C14" s="48">
        <v>-1.40511040915768E-2</v>
      </c>
      <c r="D14" s="53">
        <v>-1.5740071654737169E-2</v>
      </c>
    </row>
    <row r="15" spans="1:4" s="51" customFormat="1" ht="18" customHeight="1" thickTop="1" x14ac:dyDescent="0.35">
      <c r="A15" s="41">
        <v>2024</v>
      </c>
      <c r="B15" s="54">
        <v>3.6179497772958502E-3</v>
      </c>
      <c r="C15" s="43">
        <v>2.1554053868872651E-2</v>
      </c>
      <c r="D15" s="44">
        <v>-1.183082444737095E-2</v>
      </c>
    </row>
    <row r="16" spans="1:4" ht="18" customHeight="1" x14ac:dyDescent="0.35">
      <c r="A16" s="41">
        <v>2025</v>
      </c>
      <c r="B16" s="54">
        <v>2.3570379410175601E-2</v>
      </c>
      <c r="C16" s="43">
        <v>1.9952429632879749E-2</v>
      </c>
      <c r="D16" s="44">
        <v>7.6520222637700003E-5</v>
      </c>
    </row>
    <row r="17" spans="1:4" s="126" customFormat="1" ht="18" customHeight="1" x14ac:dyDescent="0.35">
      <c r="A17" s="41">
        <v>2026</v>
      </c>
      <c r="B17" s="54">
        <v>2.2638337555896101E-2</v>
      </c>
      <c r="C17" s="43">
        <v>-9.3204185427949934E-4</v>
      </c>
      <c r="D17" s="44">
        <v>1.1451018021918016E-3</v>
      </c>
    </row>
    <row r="18" spans="1:4" s="141" customFormat="1" ht="18" customHeight="1" x14ac:dyDescent="0.35">
      <c r="A18" s="41">
        <v>2027</v>
      </c>
      <c r="B18" s="54">
        <v>2.2461631008103403E-2</v>
      </c>
      <c r="C18" s="43">
        <v>-1.7670654779269879E-4</v>
      </c>
      <c r="D18" s="44">
        <v>-2.7797432155797983E-3</v>
      </c>
    </row>
    <row r="19" spans="1:4" s="143" customFormat="1" ht="18" customHeight="1" x14ac:dyDescent="0.35">
      <c r="A19" s="41">
        <v>2028</v>
      </c>
      <c r="B19" s="54">
        <v>2.0254353304444299E-2</v>
      </c>
      <c r="C19" s="43">
        <v>-2.2072777036591038E-3</v>
      </c>
      <c r="D19" s="44">
        <v>-1.9578342042511007E-3</v>
      </c>
    </row>
    <row r="20" spans="1:4" s="154" customFormat="1" ht="18" customHeight="1" x14ac:dyDescent="0.35">
      <c r="A20" s="41">
        <v>2029</v>
      </c>
      <c r="B20" s="54">
        <v>1.81897174734095E-2</v>
      </c>
      <c r="C20" s="43">
        <v>-2.0646358310347987E-3</v>
      </c>
      <c r="D20" s="44">
        <v>-8.8892736884110118E-4</v>
      </c>
    </row>
    <row r="21" spans="1:4" s="156" customFormat="1" ht="18" customHeight="1" x14ac:dyDescent="0.35">
      <c r="A21" s="41">
        <v>2030</v>
      </c>
      <c r="B21" s="54">
        <v>1.58624666734196E-2</v>
      </c>
      <c r="C21" s="43">
        <v>-2.3272507999899002E-3</v>
      </c>
      <c r="D21" s="44">
        <v>-1.5158062484725982E-3</v>
      </c>
    </row>
    <row r="22" spans="1:4" s="156" customFormat="1" ht="18" customHeight="1" x14ac:dyDescent="0.35">
      <c r="A22" s="41">
        <v>2031</v>
      </c>
      <c r="B22" s="54">
        <v>1.4345296555609099E-2</v>
      </c>
      <c r="C22" s="43">
        <v>-1.5171701178105009E-3</v>
      </c>
      <c r="D22" s="44">
        <v>-1.4101017054216018E-3</v>
      </c>
    </row>
    <row r="23" spans="1:4" s="156" customFormat="1" ht="18" customHeight="1" x14ac:dyDescent="0.35">
      <c r="A23" s="41">
        <v>2032</v>
      </c>
      <c r="B23" s="54">
        <v>1.3973585005435701E-2</v>
      </c>
      <c r="C23" s="43">
        <v>-3.7171155017339842E-4</v>
      </c>
      <c r="D23" s="44">
        <v>-1.0524768997073001E-3</v>
      </c>
    </row>
    <row r="24" spans="1:4" s="156" customFormat="1" ht="18" customHeight="1" x14ac:dyDescent="0.35">
      <c r="A24" s="41">
        <v>2033</v>
      </c>
      <c r="B24" s="54">
        <v>1.5813579701194201E-2</v>
      </c>
      <c r="C24" s="43">
        <v>1.8399946957585005E-3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91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0" t="str">
        <f>Headings!F25</f>
        <v>Page 25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2" customWidth="1"/>
    <col min="2" max="2" width="22.7265625" style="2" customWidth="1"/>
    <col min="3" max="3" width="15.26953125" style="2" customWidth="1"/>
    <col min="4" max="4" width="20.6328125" style="18" customWidth="1"/>
    <col min="5" max="16384" width="10.7265625" style="18"/>
  </cols>
  <sheetData>
    <row r="1" spans="1:4" ht="23.4" x14ac:dyDescent="0.35">
      <c r="A1" s="261" t="str">
        <f>Headings!E26</f>
        <v>March 2024 Transportation CPI Forecast</v>
      </c>
      <c r="B1" s="261"/>
      <c r="C1" s="261"/>
      <c r="D1" s="261"/>
    </row>
    <row r="2" spans="1:4" ht="21.75" customHeight="1" x14ac:dyDescent="0.35">
      <c r="A2" s="261" t="s">
        <v>84</v>
      </c>
      <c r="B2" s="261"/>
      <c r="C2" s="261"/>
      <c r="D2" s="261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</row>
    <row r="5" spans="1:4" s="51" customFormat="1" ht="18" customHeight="1" x14ac:dyDescent="0.35">
      <c r="A5" s="36">
        <v>2014</v>
      </c>
      <c r="B5" s="39">
        <v>-6.6007562232389605E-3</v>
      </c>
      <c r="C5" s="72" t="s">
        <v>78</v>
      </c>
      <c r="D5" s="49">
        <v>0</v>
      </c>
    </row>
    <row r="6" spans="1:4" s="51" customFormat="1" ht="18" customHeight="1" x14ac:dyDescent="0.35">
      <c r="A6" s="41">
        <v>2015</v>
      </c>
      <c r="B6" s="54">
        <v>-7.8136173329613007E-2</v>
      </c>
      <c r="C6" s="43">
        <v>-7.1535417106374052E-2</v>
      </c>
      <c r="D6" s="44">
        <v>0</v>
      </c>
    </row>
    <row r="7" spans="1:4" s="51" customFormat="1" ht="18" customHeight="1" x14ac:dyDescent="0.35">
      <c r="A7" s="41">
        <v>2016</v>
      </c>
      <c r="B7" s="54">
        <v>-2.0962835299244399E-2</v>
      </c>
      <c r="C7" s="43">
        <v>5.7173338030368608E-2</v>
      </c>
      <c r="D7" s="44">
        <v>0</v>
      </c>
    </row>
    <row r="8" spans="1:4" s="51" customFormat="1" ht="18" customHeight="1" x14ac:dyDescent="0.35">
      <c r="A8" s="41">
        <v>2017</v>
      </c>
      <c r="B8" s="54">
        <v>3.4231501550205004E-2</v>
      </c>
      <c r="C8" s="43">
        <v>5.5194336849449403E-2</v>
      </c>
      <c r="D8" s="44">
        <v>0</v>
      </c>
    </row>
    <row r="9" spans="1:4" s="51" customFormat="1" ht="18" customHeight="1" x14ac:dyDescent="0.35">
      <c r="A9" s="41">
        <v>2018</v>
      </c>
      <c r="B9" s="54">
        <v>4.5138853000747006E-2</v>
      </c>
      <c r="C9" s="43">
        <v>1.0907351450542002E-2</v>
      </c>
      <c r="D9" s="44">
        <v>0</v>
      </c>
    </row>
    <row r="10" spans="1:4" s="51" customFormat="1" ht="18" customHeight="1" x14ac:dyDescent="0.35">
      <c r="A10" s="41">
        <v>2019</v>
      </c>
      <c r="B10" s="54">
        <v>-2.8255962708300096E-3</v>
      </c>
      <c r="C10" s="43">
        <v>-4.7964449271577017E-2</v>
      </c>
      <c r="D10" s="44">
        <v>0</v>
      </c>
    </row>
    <row r="11" spans="1:4" s="51" customFormat="1" ht="18" customHeight="1" x14ac:dyDescent="0.35">
      <c r="A11" s="41">
        <v>2020</v>
      </c>
      <c r="B11" s="54">
        <v>-4.1576963677281101E-2</v>
      </c>
      <c r="C11" s="43">
        <v>-3.875136740645109E-2</v>
      </c>
      <c r="D11" s="44">
        <v>0</v>
      </c>
    </row>
    <row r="12" spans="1:4" s="51" customFormat="1" ht="18" customHeight="1" x14ac:dyDescent="0.35">
      <c r="A12" s="41">
        <v>2021</v>
      </c>
      <c r="B12" s="54">
        <v>0.14562350916448599</v>
      </c>
      <c r="C12" s="43">
        <v>0.18720047284176711</v>
      </c>
      <c r="D12" s="44">
        <v>0</v>
      </c>
    </row>
    <row r="13" spans="1:4" s="51" customFormat="1" ht="18" customHeight="1" x14ac:dyDescent="0.35">
      <c r="A13" s="41">
        <v>2022</v>
      </c>
      <c r="B13" s="54">
        <v>0.15467626549087499</v>
      </c>
      <c r="C13" s="43">
        <v>9.0527563263889943E-3</v>
      </c>
      <c r="D13" s="44">
        <v>0</v>
      </c>
    </row>
    <row r="14" spans="1:4" s="51" customFormat="1" ht="18" customHeight="1" thickBot="1" x14ac:dyDescent="0.4">
      <c r="A14" s="46">
        <v>2023</v>
      </c>
      <c r="B14" s="55">
        <v>2.4352635422617498E-3</v>
      </c>
      <c r="C14" s="48">
        <v>-0.15224100194861323</v>
      </c>
      <c r="D14" s="53">
        <v>-8.8503359141298508E-3</v>
      </c>
    </row>
    <row r="15" spans="1:4" s="51" customFormat="1" ht="18" customHeight="1" thickTop="1" x14ac:dyDescent="0.35">
      <c r="A15" s="41">
        <v>2024</v>
      </c>
      <c r="B15" s="54">
        <v>1.99143496875272E-2</v>
      </c>
      <c r="C15" s="43">
        <v>1.747908614526545E-2</v>
      </c>
      <c r="D15" s="44">
        <v>-1.1423306902120706E-2</v>
      </c>
    </row>
    <row r="16" spans="1:4" ht="18" customHeight="1" x14ac:dyDescent="0.35">
      <c r="A16" s="41">
        <v>2025</v>
      </c>
      <c r="B16" s="54">
        <v>1.8053806598862302E-2</v>
      </c>
      <c r="C16" s="43">
        <v>-1.8605430886648976E-3</v>
      </c>
      <c r="D16" s="44">
        <v>-5.6179496509641998E-3</v>
      </c>
    </row>
    <row r="17" spans="1:4" s="126" customFormat="1" ht="18" customHeight="1" x14ac:dyDescent="0.35">
      <c r="A17" s="41">
        <v>2026</v>
      </c>
      <c r="B17" s="54">
        <v>2.0825370618097701E-2</v>
      </c>
      <c r="C17" s="43">
        <v>2.7715640192353987E-3</v>
      </c>
      <c r="D17" s="44">
        <v>2.0987715403180014E-3</v>
      </c>
    </row>
    <row r="18" spans="1:4" s="141" customFormat="1" ht="18" customHeight="1" x14ac:dyDescent="0.35">
      <c r="A18" s="41">
        <v>2027</v>
      </c>
      <c r="B18" s="54">
        <v>2.4008057504319499E-2</v>
      </c>
      <c r="C18" s="43">
        <v>3.1826868862217979E-3</v>
      </c>
      <c r="D18" s="44">
        <v>2.3683162131877995E-3</v>
      </c>
    </row>
    <row r="19" spans="1:4" s="143" customFormat="1" ht="18" customHeight="1" x14ac:dyDescent="0.35">
      <c r="A19" s="41">
        <v>2028</v>
      </c>
      <c r="B19" s="54">
        <v>2.2937834841044998E-2</v>
      </c>
      <c r="C19" s="43">
        <v>-1.0702226632745004E-3</v>
      </c>
      <c r="D19" s="44">
        <v>2.930011656498397E-3</v>
      </c>
    </row>
    <row r="20" spans="1:4" s="154" customFormat="1" ht="18" customHeight="1" x14ac:dyDescent="0.35">
      <c r="A20" s="41">
        <v>2029</v>
      </c>
      <c r="B20" s="54">
        <v>2.1984407221006599E-2</v>
      </c>
      <c r="C20" s="43">
        <v>-9.5342762003839884E-4</v>
      </c>
      <c r="D20" s="44">
        <v>2.0006524591394993E-3</v>
      </c>
    </row>
    <row r="21" spans="1:4" s="156" customFormat="1" ht="18" customHeight="1" x14ac:dyDescent="0.35">
      <c r="A21" s="41">
        <v>2030</v>
      </c>
      <c r="B21" s="54">
        <v>2.1822824501015598E-2</v>
      </c>
      <c r="C21" s="43">
        <v>-1.6158271999100124E-4</v>
      </c>
      <c r="D21" s="44">
        <v>1.4693586983792958E-3</v>
      </c>
    </row>
    <row r="22" spans="1:4" s="156" customFormat="1" ht="18" customHeight="1" x14ac:dyDescent="0.35">
      <c r="A22" s="41">
        <v>2031</v>
      </c>
      <c r="B22" s="54">
        <v>2.1995434162532499E-2</v>
      </c>
      <c r="C22" s="43">
        <v>1.7260966151690094E-4</v>
      </c>
      <c r="D22" s="44">
        <v>1.8660146965217006E-3</v>
      </c>
    </row>
    <row r="23" spans="1:4" s="156" customFormat="1" ht="18" customHeight="1" x14ac:dyDescent="0.35">
      <c r="A23" s="41">
        <v>2032</v>
      </c>
      <c r="B23" s="54">
        <v>2.1674695789929102E-2</v>
      </c>
      <c r="C23" s="43">
        <v>-3.2073837260339702E-4</v>
      </c>
      <c r="D23" s="44">
        <v>1.9028475208449011E-3</v>
      </c>
    </row>
    <row r="24" spans="1:4" s="156" customFormat="1" ht="18" customHeight="1" x14ac:dyDescent="0.35">
      <c r="A24" s="41">
        <v>2033</v>
      </c>
      <c r="B24" s="54">
        <v>1.9989208301222701E-2</v>
      </c>
      <c r="C24" s="43">
        <v>-1.6854874887064011E-3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</row>
    <row r="26" spans="1:4" ht="21.75" customHeight="1" x14ac:dyDescent="0.35">
      <c r="A26" s="29" t="s">
        <v>48</v>
      </c>
      <c r="B26" s="3"/>
      <c r="C26" s="3"/>
    </row>
    <row r="27" spans="1:4" ht="21.75" customHeight="1" x14ac:dyDescent="0.35">
      <c r="A27" s="111"/>
      <c r="B27" s="3"/>
      <c r="C27" s="3"/>
    </row>
    <row r="28" spans="1:4" ht="21.75" customHeight="1" x14ac:dyDescent="0.35">
      <c r="A28" s="111"/>
      <c r="B28" s="3"/>
      <c r="C28" s="3"/>
    </row>
    <row r="29" spans="1:4" ht="21.75" customHeight="1" x14ac:dyDescent="0.35">
      <c r="A29" s="3"/>
      <c r="B29" s="18"/>
      <c r="C29" s="18"/>
    </row>
    <row r="30" spans="1:4" ht="21.75" customHeight="1" x14ac:dyDescent="0.35">
      <c r="A30" s="260" t="str">
        <f>Headings!F26</f>
        <v>Page 26</v>
      </c>
      <c r="B30" s="263"/>
      <c r="C30" s="263"/>
      <c r="D30" s="263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honeticPr fontId="4"/>
  <pageMargins left="0.75" right="0.75" top="1" bottom="1" header="0.5" footer="0.5"/>
  <pageSetup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31"/>
  <sheetViews>
    <sheetView zoomScale="75" zoomScaleNormal="75" workbookViewId="0">
      <selection activeCell="A31" sqref="A31:E31"/>
    </sheetView>
  </sheetViews>
  <sheetFormatPr defaultColWidth="10.7265625" defaultRowHeight="21.75" customHeight="1" x14ac:dyDescent="0.35"/>
  <cols>
    <col min="1" max="1" width="10.7265625" style="2" customWidth="1"/>
    <col min="2" max="2" width="17.7265625" style="2" customWidth="1"/>
    <col min="3" max="3" width="10.7265625" style="2" customWidth="1"/>
    <col min="4" max="4" width="17.7265625" style="27" customWidth="1"/>
    <col min="5" max="5" width="17.7265625" style="18" customWidth="1"/>
    <col min="6" max="16384" width="10.7265625" style="18"/>
  </cols>
  <sheetData>
    <row r="1" spans="1:5" ht="23.4" x14ac:dyDescent="0.35">
      <c r="A1" s="261" t="str">
        <f>Headings!E27</f>
        <v>March 2024 Retail Gas Forecast</v>
      </c>
      <c r="B1" s="264"/>
      <c r="C1" s="264"/>
      <c r="D1" s="264"/>
      <c r="E1" s="264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35" t="s">
        <v>75</v>
      </c>
      <c r="B4" s="31" t="s">
        <v>80</v>
      </c>
      <c r="C4" s="31" t="s">
        <v>6</v>
      </c>
      <c r="D4" s="34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36" t="s">
        <v>210</v>
      </c>
      <c r="B5" s="59">
        <v>4.2359999999999998</v>
      </c>
      <c r="C5" s="39">
        <v>-4.1532795235467157E-3</v>
      </c>
      <c r="D5" s="162">
        <v>0</v>
      </c>
      <c r="E5" s="97">
        <v>0</v>
      </c>
    </row>
    <row r="6" spans="1:5" s="51" customFormat="1" ht="18" customHeight="1" x14ac:dyDescent="0.35">
      <c r="A6" s="41" t="s">
        <v>211</v>
      </c>
      <c r="B6" s="60">
        <v>4.636333333333333</v>
      </c>
      <c r="C6" s="54">
        <v>-8.2277645816838163E-2</v>
      </c>
      <c r="D6" s="161">
        <v>0</v>
      </c>
      <c r="E6" s="61">
        <v>0</v>
      </c>
    </row>
    <row r="7" spans="1:5" s="51" customFormat="1" ht="18" customHeight="1" x14ac:dyDescent="0.35">
      <c r="A7" s="41" t="s">
        <v>212</v>
      </c>
      <c r="B7" s="60">
        <v>5.0629999999999997</v>
      </c>
      <c r="C7" s="54">
        <v>2.6908255019945315E-2</v>
      </c>
      <c r="D7" s="161">
        <v>-5.7602932512921257E-3</v>
      </c>
      <c r="E7" s="61">
        <v>-2.9333333333330103E-2</v>
      </c>
    </row>
    <row r="8" spans="1:5" s="51" customFormat="1" ht="18" customHeight="1" thickBot="1" x14ac:dyDescent="0.4">
      <c r="A8" s="46" t="s">
        <v>213</v>
      </c>
      <c r="B8" s="65">
        <v>4.5873333333333335</v>
      </c>
      <c r="C8" s="55">
        <v>-2.9272765747335838E-2</v>
      </c>
      <c r="D8" s="193">
        <v>-8.1887775221774262E-2</v>
      </c>
      <c r="E8" s="194">
        <v>-0.40915098473728673</v>
      </c>
    </row>
    <row r="9" spans="1:5" s="51" customFormat="1" ht="18" customHeight="1" thickTop="1" x14ac:dyDescent="0.35">
      <c r="A9" s="41" t="s">
        <v>214</v>
      </c>
      <c r="B9" s="60">
        <v>4.1451198611111115</v>
      </c>
      <c r="C9" s="54">
        <v>-2.1454234865176613E-2</v>
      </c>
      <c r="D9" s="161">
        <v>-0.15960054442496929</v>
      </c>
      <c r="E9" s="61">
        <v>-0.7872011126987486</v>
      </c>
    </row>
    <row r="10" spans="1:5" s="51" customFormat="1" ht="18" customHeight="1" x14ac:dyDescent="0.35">
      <c r="A10" s="41" t="s">
        <v>215</v>
      </c>
      <c r="B10" s="60">
        <v>4.5026861111111112</v>
      </c>
      <c r="C10" s="54">
        <v>-2.8826059865314946E-2</v>
      </c>
      <c r="D10" s="161">
        <v>-0.14270804962404249</v>
      </c>
      <c r="E10" s="61">
        <v>-0.74953410294373857</v>
      </c>
    </row>
    <row r="11" spans="1:5" s="51" customFormat="1" ht="18" customHeight="1" x14ac:dyDescent="0.35">
      <c r="A11" s="41" t="s">
        <v>216</v>
      </c>
      <c r="B11" s="60">
        <v>4.6351180555555551</v>
      </c>
      <c r="C11" s="54">
        <v>-8.4511543441525672E-2</v>
      </c>
      <c r="D11" s="161">
        <v>-0.10313345006045416</v>
      </c>
      <c r="E11" s="61">
        <v>-0.53300651756849504</v>
      </c>
    </row>
    <row r="12" spans="1:5" s="51" customFormat="1" ht="18" customHeight="1" x14ac:dyDescent="0.35">
      <c r="A12" s="41" t="s">
        <v>217</v>
      </c>
      <c r="B12" s="60">
        <v>4.2510654166666662</v>
      </c>
      <c r="C12" s="54">
        <v>-7.3303571428571579E-2</v>
      </c>
      <c r="D12" s="161">
        <v>-0.1000173738703295</v>
      </c>
      <c r="E12" s="61">
        <v>-0.47243178566062394</v>
      </c>
    </row>
    <row r="13" spans="1:5" s="51" customFormat="1" ht="18" customHeight="1" x14ac:dyDescent="0.35">
      <c r="A13" s="41" t="s">
        <v>218</v>
      </c>
      <c r="B13" s="60">
        <v>4.2113358333333331</v>
      </c>
      <c r="C13" s="54">
        <v>1.5974440894568565E-2</v>
      </c>
      <c r="D13" s="161">
        <v>-0.1349967112257644</v>
      </c>
      <c r="E13" s="61">
        <v>-0.65724199519846671</v>
      </c>
    </row>
    <row r="14" spans="1:5" s="51" customFormat="1" ht="18" customHeight="1" x14ac:dyDescent="0.35">
      <c r="A14" s="41" t="s">
        <v>219</v>
      </c>
      <c r="B14" s="60">
        <v>4.5159293055555558</v>
      </c>
      <c r="C14" s="54">
        <v>2.9411764705882248E-3</v>
      </c>
      <c r="D14" s="161">
        <v>-0.21324208040736548</v>
      </c>
      <c r="E14" s="61">
        <v>-1.2239929667156941</v>
      </c>
    </row>
    <row r="15" spans="1:5" s="51" customFormat="1" ht="18" customHeight="1" x14ac:dyDescent="0.35">
      <c r="A15" s="41" t="s">
        <v>220</v>
      </c>
      <c r="B15" s="60">
        <v>4.5821452777777782</v>
      </c>
      <c r="C15" s="54">
        <v>-1.1428571428571233E-2</v>
      </c>
      <c r="D15" s="161">
        <v>-0.17537000759427301</v>
      </c>
      <c r="E15" s="61">
        <v>-0.97446231590202181</v>
      </c>
    </row>
    <row r="16" spans="1:5" s="51" customFormat="1" ht="18" customHeight="1" x14ac:dyDescent="0.35">
      <c r="A16" s="41" t="s">
        <v>221</v>
      </c>
      <c r="B16" s="60">
        <v>4.2113358333333339</v>
      </c>
      <c r="C16" s="54">
        <v>-9.3457943925231435E-3</v>
      </c>
      <c r="D16" s="161">
        <v>-0.18681801405286558</v>
      </c>
      <c r="E16" s="61">
        <v>-0.96749978539754622</v>
      </c>
    </row>
    <row r="17" spans="1:5" s="51" customFormat="1" ht="18" customHeight="1" x14ac:dyDescent="0.35">
      <c r="A17" s="41" t="s">
        <v>222</v>
      </c>
      <c r="B17" s="60">
        <v>4.2182202525786536</v>
      </c>
      <c r="C17" s="54">
        <v>1.6347352758783185E-3</v>
      </c>
      <c r="D17" s="220" t="s">
        <v>299</v>
      </c>
      <c r="E17" s="221" t="s">
        <v>299</v>
      </c>
    </row>
    <row r="18" spans="1:5" s="51" customFormat="1" ht="18" customHeight="1" x14ac:dyDescent="0.35">
      <c r="A18" s="41" t="s">
        <v>223</v>
      </c>
      <c r="B18" s="60">
        <v>4.4523445592345281</v>
      </c>
      <c r="C18" s="54">
        <v>-1.4080102237828407E-2</v>
      </c>
      <c r="D18" s="220" t="s">
        <v>299</v>
      </c>
      <c r="E18" s="221" t="s">
        <v>299</v>
      </c>
    </row>
    <row r="19" spans="1:5" s="51" customFormat="1" ht="18" customHeight="1" x14ac:dyDescent="0.35">
      <c r="A19" s="41" t="s">
        <v>224</v>
      </c>
      <c r="B19" s="60">
        <v>4.8677313268014366</v>
      </c>
      <c r="C19" s="54">
        <v>6.2325839036286634E-2</v>
      </c>
      <c r="D19" s="220" t="s">
        <v>299</v>
      </c>
      <c r="E19" s="221" t="s">
        <v>299</v>
      </c>
    </row>
    <row r="20" spans="1:5" s="51" customFormat="1" ht="18" customHeight="1" x14ac:dyDescent="0.35">
      <c r="A20" s="41" t="s">
        <v>225</v>
      </c>
      <c r="B20" s="60">
        <v>4.4633224525810951</v>
      </c>
      <c r="C20" s="54">
        <v>5.9835318108152347E-2</v>
      </c>
      <c r="D20" s="220" t="s">
        <v>299</v>
      </c>
      <c r="E20" s="221" t="s">
        <v>299</v>
      </c>
    </row>
    <row r="21" spans="1:5" s="51" customFormat="1" ht="18" customHeight="1" x14ac:dyDescent="0.35">
      <c r="A21" s="41" t="s">
        <v>340</v>
      </c>
      <c r="B21" s="60">
        <v>4.4883104423121907</v>
      </c>
      <c r="C21" s="54">
        <v>6.4029418465862964E-2</v>
      </c>
      <c r="D21" s="220" t="s">
        <v>299</v>
      </c>
      <c r="E21" s="221" t="s">
        <v>299</v>
      </c>
    </row>
    <row r="22" spans="1:5" s="51" customFormat="1" ht="18" customHeight="1" x14ac:dyDescent="0.35">
      <c r="A22" s="41" t="s">
        <v>341</v>
      </c>
      <c r="B22" s="60">
        <v>4.7254010345486801</v>
      </c>
      <c r="C22" s="54">
        <v>6.1328693608811324E-2</v>
      </c>
      <c r="D22" s="220" t="s">
        <v>299</v>
      </c>
      <c r="E22" s="221" t="s">
        <v>299</v>
      </c>
    </row>
    <row r="23" spans="1:5" s="51" customFormat="1" ht="18" customHeight="1" x14ac:dyDescent="0.35">
      <c r="A23" s="41" t="s">
        <v>342</v>
      </c>
      <c r="B23" s="60">
        <v>5.1454653048889307</v>
      </c>
      <c r="C23" s="54">
        <v>5.705614370257206E-2</v>
      </c>
      <c r="D23" s="220" t="s">
        <v>299</v>
      </c>
      <c r="E23" s="221" t="s">
        <v>299</v>
      </c>
    </row>
    <row r="24" spans="1:5" s="51" customFormat="1" ht="18" customHeight="1" x14ac:dyDescent="0.35">
      <c r="A24" s="41" t="s">
        <v>343</v>
      </c>
      <c r="B24" s="60">
        <v>4.6868274568583708</v>
      </c>
      <c r="C24" s="54">
        <v>5.0075925871774007E-2</v>
      </c>
      <c r="D24" s="220" t="s">
        <v>299</v>
      </c>
      <c r="E24" s="221" t="s">
        <v>299</v>
      </c>
    </row>
    <row r="25" spans="1:5" s="51" customFormat="1" ht="18" customHeight="1" x14ac:dyDescent="0.35">
      <c r="A25" s="41"/>
      <c r="B25" s="94"/>
      <c r="C25" s="43"/>
      <c r="D25" s="144"/>
      <c r="E25" s="145"/>
    </row>
    <row r="26" spans="1:5" ht="21.75" customHeight="1" x14ac:dyDescent="0.35">
      <c r="A26" s="24" t="s">
        <v>4</v>
      </c>
      <c r="C26" s="18"/>
      <c r="D26" s="18"/>
    </row>
    <row r="27" spans="1:5" ht="21.75" customHeight="1" x14ac:dyDescent="0.35">
      <c r="A27" s="33" t="s">
        <v>120</v>
      </c>
      <c r="B27" s="3"/>
    </row>
    <row r="28" spans="1:5" ht="21.75" customHeight="1" x14ac:dyDescent="0.35">
      <c r="A28" s="29" t="s">
        <v>177</v>
      </c>
      <c r="B28" s="3"/>
      <c r="C28" s="3"/>
    </row>
    <row r="29" spans="1:5" ht="21.75" customHeight="1" x14ac:dyDescent="0.35">
      <c r="A29" s="108"/>
      <c r="C29" s="3"/>
    </row>
    <row r="30" spans="1:5" ht="21.75" customHeight="1" x14ac:dyDescent="0.35">
      <c r="A30" s="3"/>
      <c r="B30" s="18"/>
      <c r="C30" s="18"/>
      <c r="D30" s="18"/>
    </row>
    <row r="31" spans="1:5" ht="21.75" customHeight="1" x14ac:dyDescent="0.35">
      <c r="A31" s="265" t="str">
        <f>Headings!F27</f>
        <v>Page 27</v>
      </c>
      <c r="B31" s="263"/>
      <c r="C31" s="263"/>
      <c r="D31" s="263"/>
      <c r="E31" s="262"/>
    </row>
  </sheetData>
  <mergeCells count="3">
    <mergeCell ref="A1:E1"/>
    <mergeCell ref="A2:E2"/>
    <mergeCell ref="A31:E31"/>
  </mergeCells>
  <phoneticPr fontId="4"/>
  <pageMargins left="0.75" right="0.75" top="1" bottom="1" header="0.5" footer="0.5"/>
  <pageSetup scale="9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3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10.7265625" style="2" customWidth="1"/>
    <col min="2" max="2" width="18.7265625" style="2" customWidth="1"/>
    <col min="3" max="3" width="13.26953125" style="2" customWidth="1"/>
    <col min="4" max="4" width="18.6328125" style="1" customWidth="1"/>
    <col min="5" max="5" width="13.26953125" style="1" customWidth="1"/>
    <col min="6" max="16384" width="10.7265625" style="1"/>
  </cols>
  <sheetData>
    <row r="1" spans="1:14" ht="23.4" x14ac:dyDescent="0.45">
      <c r="A1" s="261" t="str">
        <f>Headings!E28</f>
        <v>March 2024 Diesel and Gasoline Dollar per Gallon Forecast</v>
      </c>
      <c r="B1" s="261"/>
      <c r="C1" s="261"/>
      <c r="D1" s="267"/>
      <c r="E1" s="266"/>
    </row>
    <row r="2" spans="1:14" ht="21.75" customHeight="1" x14ac:dyDescent="0.35">
      <c r="A2" s="261" t="s">
        <v>84</v>
      </c>
      <c r="B2" s="261"/>
      <c r="C2" s="261"/>
      <c r="D2" s="268"/>
      <c r="E2" s="262"/>
    </row>
    <row r="3" spans="1:14" ht="21.75" customHeight="1" x14ac:dyDescent="0.35">
      <c r="A3" s="269"/>
      <c r="B3" s="269"/>
      <c r="C3" s="269"/>
      <c r="D3" s="268"/>
    </row>
    <row r="4" spans="1:14" s="21" customFormat="1" ht="66" customHeight="1" x14ac:dyDescent="0.35">
      <c r="A4" s="20" t="s">
        <v>79</v>
      </c>
      <c r="B4" s="31" t="s">
        <v>76</v>
      </c>
      <c r="C4" s="31" t="s">
        <v>27</v>
      </c>
      <c r="D4" s="31" t="s">
        <v>77</v>
      </c>
      <c r="E4" s="32" t="s">
        <v>27</v>
      </c>
    </row>
    <row r="5" spans="1:14" s="58" customFormat="1" ht="18" customHeight="1" x14ac:dyDescent="0.35">
      <c r="A5" s="57">
        <v>2014</v>
      </c>
      <c r="B5" s="212">
        <v>2.8801839505785964</v>
      </c>
      <c r="C5" s="76" t="s">
        <v>78</v>
      </c>
      <c r="D5" s="212">
        <v>2.8242224104958393</v>
      </c>
      <c r="E5" s="80" t="s">
        <v>78</v>
      </c>
      <c r="M5" s="81"/>
      <c r="N5" s="81"/>
    </row>
    <row r="6" spans="1:14" s="58" customFormat="1" ht="18" customHeight="1" x14ac:dyDescent="0.35">
      <c r="A6" s="50">
        <v>2015</v>
      </c>
      <c r="B6" s="98">
        <v>1.7715901884504606</v>
      </c>
      <c r="C6" s="54">
        <v>-0.38490380515641431</v>
      </c>
      <c r="D6" s="98">
        <v>2.1089905463641303</v>
      </c>
      <c r="E6" s="44">
        <v>-0.25324912849414649</v>
      </c>
      <c r="M6" s="81"/>
      <c r="N6" s="81"/>
    </row>
    <row r="7" spans="1:14" s="58" customFormat="1" ht="18" customHeight="1" x14ac:dyDescent="0.35">
      <c r="A7" s="50">
        <v>2016</v>
      </c>
      <c r="B7" s="98">
        <v>1.4279053011080214</v>
      </c>
      <c r="C7" s="54">
        <v>-0.19399796272469017</v>
      </c>
      <c r="D7" s="98">
        <v>1.8130092214897344</v>
      </c>
      <c r="E7" s="44">
        <v>-0.14034265131470758</v>
      </c>
      <c r="M7" s="81"/>
      <c r="N7" s="81"/>
    </row>
    <row r="8" spans="1:14" s="58" customFormat="1" ht="18" customHeight="1" x14ac:dyDescent="0.35">
      <c r="A8" s="50">
        <v>2017</v>
      </c>
      <c r="B8" s="98">
        <v>1.8102133466781876</v>
      </c>
      <c r="C8" s="54">
        <v>0.26774047639819254</v>
      </c>
      <c r="D8" s="98">
        <v>2.1067205148272401</v>
      </c>
      <c r="E8" s="44">
        <v>0.16200209566290313</v>
      </c>
      <c r="M8" s="81"/>
      <c r="N8" s="81"/>
    </row>
    <row r="9" spans="1:14" s="58" customFormat="1" ht="18" customHeight="1" x14ac:dyDescent="0.35">
      <c r="A9" s="50">
        <v>2018</v>
      </c>
      <c r="B9" s="60">
        <v>2.2156500000000001</v>
      </c>
      <c r="C9" s="54">
        <v>0.22397175121142743</v>
      </c>
      <c r="D9" s="60">
        <v>2.39</v>
      </c>
      <c r="E9" s="44">
        <v>0.13446467302094423</v>
      </c>
    </row>
    <row r="10" spans="1:14" s="58" customFormat="1" ht="18" customHeight="1" x14ac:dyDescent="0.35">
      <c r="A10" s="50">
        <v>2019</v>
      </c>
      <c r="B10" s="60">
        <v>2.0499999999999998</v>
      </c>
      <c r="C10" s="54">
        <v>-7.4763613386590988E-2</v>
      </c>
      <c r="D10" s="60">
        <v>2.37</v>
      </c>
      <c r="E10" s="44">
        <v>-8.3682008368201055E-3</v>
      </c>
    </row>
    <row r="11" spans="1:14" s="58" customFormat="1" ht="18" customHeight="1" x14ac:dyDescent="0.35">
      <c r="A11" s="50">
        <v>2020</v>
      </c>
      <c r="B11" s="60">
        <v>1.32</v>
      </c>
      <c r="C11" s="54">
        <v>-0.35609756097560963</v>
      </c>
      <c r="D11" s="60">
        <v>1.85</v>
      </c>
      <c r="E11" s="44">
        <v>-0.21940928270042193</v>
      </c>
    </row>
    <row r="12" spans="1:14" s="58" customFormat="1" ht="18" customHeight="1" x14ac:dyDescent="0.35">
      <c r="A12" s="50">
        <v>2021</v>
      </c>
      <c r="B12" s="60">
        <v>2.25</v>
      </c>
      <c r="C12" s="54">
        <v>0.70454545454545436</v>
      </c>
      <c r="D12" s="60">
        <v>2.62</v>
      </c>
      <c r="E12" s="44">
        <v>0.41621621621621618</v>
      </c>
    </row>
    <row r="13" spans="1:14" s="58" customFormat="1" ht="18" customHeight="1" x14ac:dyDescent="0.35">
      <c r="A13" s="50">
        <v>2022</v>
      </c>
      <c r="B13" s="98">
        <v>3.84</v>
      </c>
      <c r="C13" s="54">
        <v>0.70666666666666655</v>
      </c>
      <c r="D13" s="98">
        <v>3.44</v>
      </c>
      <c r="E13" s="44">
        <v>0.31297709923664119</v>
      </c>
    </row>
    <row r="14" spans="1:14" s="58" customFormat="1" ht="18" customHeight="1" thickBot="1" x14ac:dyDescent="0.4">
      <c r="A14" s="64">
        <v>2023</v>
      </c>
      <c r="B14" s="98">
        <v>3.4614330324727982</v>
      </c>
      <c r="C14" s="54">
        <v>-9.8585147793542105E-2</v>
      </c>
      <c r="D14" s="98">
        <v>3.3853105549620133</v>
      </c>
      <c r="E14" s="44">
        <v>-1.5898094487786785E-2</v>
      </c>
    </row>
    <row r="15" spans="1:14" s="58" customFormat="1" ht="18" customHeight="1" thickTop="1" x14ac:dyDescent="0.35">
      <c r="A15" s="50">
        <v>2024</v>
      </c>
      <c r="B15" s="238">
        <v>3.2970000000000002</v>
      </c>
      <c r="C15" s="239">
        <v>-4.7504322900428719E-2</v>
      </c>
      <c r="D15" s="238">
        <v>3.04</v>
      </c>
      <c r="E15" s="240">
        <v>-0.10200262261194171</v>
      </c>
    </row>
    <row r="16" spans="1:14" ht="18" customHeight="1" x14ac:dyDescent="0.35">
      <c r="A16" s="50">
        <v>2025</v>
      </c>
      <c r="B16" s="98">
        <v>3.29</v>
      </c>
      <c r="C16" s="54">
        <v>-2.1231422505307851E-3</v>
      </c>
      <c r="D16" s="98">
        <v>3.0350000000000001</v>
      </c>
      <c r="E16" s="44">
        <v>-1.6447368421051989E-3</v>
      </c>
    </row>
    <row r="17" spans="1:7" ht="18" customHeight="1" x14ac:dyDescent="0.35">
      <c r="A17" s="50">
        <v>2026</v>
      </c>
      <c r="B17" s="98">
        <v>3.4510000000000001</v>
      </c>
      <c r="C17" s="54">
        <v>4.8936170212765973E-2</v>
      </c>
      <c r="D17" s="98">
        <v>3.16</v>
      </c>
      <c r="E17" s="44">
        <v>4.1186161449752845E-2</v>
      </c>
    </row>
    <row r="18" spans="1:7" ht="18" customHeight="1" x14ac:dyDescent="0.35">
      <c r="A18" s="50">
        <v>2027</v>
      </c>
      <c r="B18" s="98">
        <v>3.5630000000000002</v>
      </c>
      <c r="C18" s="54">
        <v>3.2454361054766734E-2</v>
      </c>
      <c r="D18" s="237">
        <v>3.2429999999999999</v>
      </c>
      <c r="E18" s="44">
        <v>2.6265822784810045E-2</v>
      </c>
    </row>
    <row r="19" spans="1:7" ht="18" customHeight="1" x14ac:dyDescent="0.35">
      <c r="A19" s="50">
        <v>2028</v>
      </c>
      <c r="B19" s="54" t="s">
        <v>78</v>
      </c>
      <c r="C19" s="54" t="s">
        <v>78</v>
      </c>
      <c r="D19" s="62" t="s">
        <v>78</v>
      </c>
      <c r="E19" s="63" t="s">
        <v>78</v>
      </c>
    </row>
    <row r="20" spans="1:7" ht="18" customHeight="1" x14ac:dyDescent="0.35">
      <c r="A20" s="50">
        <v>2029</v>
      </c>
      <c r="B20" s="54" t="s">
        <v>78</v>
      </c>
      <c r="C20" s="54" t="s">
        <v>78</v>
      </c>
      <c r="D20" s="62" t="s">
        <v>78</v>
      </c>
      <c r="E20" s="63" t="s">
        <v>78</v>
      </c>
    </row>
    <row r="21" spans="1:7" ht="18" customHeight="1" x14ac:dyDescent="0.35">
      <c r="A21" s="50">
        <v>2030</v>
      </c>
      <c r="B21" s="54" t="s">
        <v>78</v>
      </c>
      <c r="C21" s="54" t="s">
        <v>78</v>
      </c>
      <c r="D21" s="62" t="s">
        <v>78</v>
      </c>
      <c r="E21" s="63" t="s">
        <v>78</v>
      </c>
    </row>
    <row r="22" spans="1:7" ht="18" customHeight="1" x14ac:dyDescent="0.35">
      <c r="A22" s="50">
        <v>2031</v>
      </c>
      <c r="B22" s="54" t="s">
        <v>78</v>
      </c>
      <c r="C22" s="54" t="s">
        <v>78</v>
      </c>
      <c r="D22" s="62" t="s">
        <v>78</v>
      </c>
      <c r="E22" s="63" t="s">
        <v>78</v>
      </c>
    </row>
    <row r="23" spans="1:7" ht="18" customHeight="1" x14ac:dyDescent="0.35">
      <c r="A23" s="50">
        <v>2032</v>
      </c>
      <c r="B23" s="54" t="s">
        <v>78</v>
      </c>
      <c r="C23" s="54" t="s">
        <v>78</v>
      </c>
      <c r="D23" s="62" t="s">
        <v>78</v>
      </c>
      <c r="E23" s="63" t="s">
        <v>78</v>
      </c>
    </row>
    <row r="24" spans="1:7" ht="18" customHeight="1" x14ac:dyDescent="0.35">
      <c r="A24" s="50">
        <v>2033</v>
      </c>
      <c r="B24" s="54" t="s">
        <v>78</v>
      </c>
      <c r="C24" s="54" t="s">
        <v>78</v>
      </c>
      <c r="D24" s="62" t="s">
        <v>78</v>
      </c>
      <c r="E24" s="63" t="s">
        <v>78</v>
      </c>
    </row>
    <row r="25" spans="1:7" ht="21.75" customHeight="1" x14ac:dyDescent="0.35">
      <c r="A25" s="24" t="s">
        <v>4</v>
      </c>
      <c r="B25" s="1"/>
      <c r="C25" s="1"/>
    </row>
    <row r="26" spans="1:7" ht="21.75" customHeight="1" x14ac:dyDescent="0.35">
      <c r="A26" s="29" t="s">
        <v>182</v>
      </c>
      <c r="D26" s="2"/>
      <c r="E26" s="2"/>
      <c r="F26" s="2"/>
      <c r="G26" s="2"/>
    </row>
    <row r="27" spans="1:7" ht="21.75" customHeight="1" x14ac:dyDescent="0.35">
      <c r="A27" s="29" t="s">
        <v>181</v>
      </c>
      <c r="D27" s="2"/>
      <c r="E27" s="2"/>
      <c r="F27" s="2"/>
      <c r="G27" s="2"/>
    </row>
    <row r="28" spans="1:7" ht="21.75" customHeight="1" x14ac:dyDescent="0.35">
      <c r="A28" s="29" t="s">
        <v>184</v>
      </c>
      <c r="B28" s="1"/>
      <c r="C28" s="1"/>
    </row>
    <row r="29" spans="1:7" ht="21.75" customHeight="1" x14ac:dyDescent="0.35">
      <c r="A29" s="29" t="s">
        <v>183</v>
      </c>
      <c r="B29" s="1"/>
      <c r="C29" s="1"/>
    </row>
    <row r="30" spans="1:7" ht="21.75" customHeight="1" x14ac:dyDescent="0.35">
      <c r="A30" s="265" t="str">
        <f>Headings!F28</f>
        <v>Page 28</v>
      </c>
      <c r="B30" s="263"/>
      <c r="C30" s="263"/>
      <c r="D30" s="263"/>
      <c r="E30" s="262"/>
    </row>
  </sheetData>
  <mergeCells count="4">
    <mergeCell ref="A30:E30"/>
    <mergeCell ref="A3:D3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169F-D2D0-4B0B-BEA3-9ED405A09D3E}">
  <sheetPr>
    <pageSetUpPr fitToPage="1"/>
  </sheetPr>
  <dimension ref="A1:H42"/>
  <sheetViews>
    <sheetView zoomScale="75" zoomScaleNormal="75" workbookViewId="0">
      <selection activeCell="A5" sqref="A5:E24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4" width="21.26953125" style="156" customWidth="1"/>
    <col min="5" max="5" width="10.81640625" style="156" customWidth="1"/>
    <col min="6" max="16384" width="10.7265625" style="156"/>
  </cols>
  <sheetData>
    <row r="1" spans="1:8" ht="23.4" x14ac:dyDescent="0.35">
      <c r="A1" s="261" t="str">
        <f>Headings!E29</f>
        <v>March 2024 Recorded Document Count &amp; Revenue Forecast</v>
      </c>
      <c r="B1" s="262"/>
      <c r="C1" s="262"/>
      <c r="D1" s="262"/>
      <c r="E1" s="262"/>
    </row>
    <row r="2" spans="1:8" ht="21.75" customHeight="1" x14ac:dyDescent="0.35">
      <c r="A2" s="261" t="s">
        <v>84</v>
      </c>
      <c r="B2" s="262"/>
      <c r="C2" s="262"/>
      <c r="D2" s="262"/>
      <c r="E2" s="262"/>
    </row>
    <row r="4" spans="1:8" ht="66" customHeight="1" x14ac:dyDescent="0.35">
      <c r="A4" s="20" t="s">
        <v>106</v>
      </c>
      <c r="B4" s="31" t="s">
        <v>321</v>
      </c>
      <c r="C4" s="31" t="s">
        <v>27</v>
      </c>
      <c r="D4" s="20" t="s">
        <v>332</v>
      </c>
      <c r="E4" s="242" t="s">
        <v>27</v>
      </c>
    </row>
    <row r="5" spans="1:8" s="51" customFormat="1" ht="18" customHeight="1" x14ac:dyDescent="0.35">
      <c r="A5" s="36">
        <v>2014</v>
      </c>
      <c r="B5" s="157">
        <v>436692.99999999889</v>
      </c>
      <c r="C5" s="76" t="s">
        <v>78</v>
      </c>
      <c r="D5" s="76" t="s">
        <v>78</v>
      </c>
      <c r="E5" s="234" t="s">
        <v>78</v>
      </c>
      <c r="G5" s="119"/>
    </row>
    <row r="6" spans="1:8" s="51" customFormat="1" ht="18" customHeight="1" x14ac:dyDescent="0.35">
      <c r="A6" s="41">
        <v>2015</v>
      </c>
      <c r="B6" s="158">
        <v>513348.99999999802</v>
      </c>
      <c r="C6" s="54">
        <v>0.17553750575346827</v>
      </c>
      <c r="D6" s="84" t="s">
        <v>78</v>
      </c>
      <c r="E6" s="213" t="s">
        <v>78</v>
      </c>
      <c r="G6" s="119"/>
    </row>
    <row r="7" spans="1:8" s="51" customFormat="1" ht="18" customHeight="1" x14ac:dyDescent="0.35">
      <c r="A7" s="41">
        <v>2016</v>
      </c>
      <c r="B7" s="158">
        <v>532499.99999999802</v>
      </c>
      <c r="C7" s="54">
        <v>3.7306004297271489E-2</v>
      </c>
      <c r="D7" s="84" t="s">
        <v>78</v>
      </c>
      <c r="E7" s="213" t="s">
        <v>78</v>
      </c>
      <c r="G7" s="119"/>
    </row>
    <row r="8" spans="1:8" s="51" customFormat="1" ht="18" customHeight="1" x14ac:dyDescent="0.35">
      <c r="A8" s="41">
        <v>2017</v>
      </c>
      <c r="B8" s="158">
        <v>491768.99999999901</v>
      </c>
      <c r="C8" s="54">
        <v>-7.6490140845068888E-2</v>
      </c>
      <c r="D8" s="84" t="s">
        <v>78</v>
      </c>
      <c r="E8" s="213" t="s">
        <v>78</v>
      </c>
      <c r="G8" s="119"/>
    </row>
    <row r="9" spans="1:8" s="51" customFormat="1" ht="18" customHeight="1" x14ac:dyDescent="0.35">
      <c r="A9" s="41">
        <v>2018</v>
      </c>
      <c r="B9" s="158">
        <v>421397.99999999697</v>
      </c>
      <c r="C9" s="54">
        <v>-0.14309767390787576</v>
      </c>
      <c r="D9" s="84" t="s">
        <v>78</v>
      </c>
      <c r="E9" s="213" t="s">
        <v>78</v>
      </c>
      <c r="H9" s="119"/>
    </row>
    <row r="10" spans="1:8" s="51" customFormat="1" ht="18" customHeight="1" x14ac:dyDescent="0.35">
      <c r="A10" s="41">
        <v>2019</v>
      </c>
      <c r="B10" s="158">
        <v>440934</v>
      </c>
      <c r="C10" s="54">
        <v>4.6359973231963947E-2</v>
      </c>
      <c r="D10" s="84" t="s">
        <v>78</v>
      </c>
      <c r="E10" s="213" t="s">
        <v>78</v>
      </c>
      <c r="H10" s="119"/>
    </row>
    <row r="11" spans="1:8" s="51" customFormat="1" ht="18" customHeight="1" x14ac:dyDescent="0.35">
      <c r="A11" s="41">
        <v>2020</v>
      </c>
      <c r="B11" s="158">
        <v>638985.99999999907</v>
      </c>
      <c r="C11" s="54">
        <v>0.44916472760095405</v>
      </c>
      <c r="D11" s="84" t="s">
        <v>78</v>
      </c>
      <c r="E11" s="213" t="s">
        <v>78</v>
      </c>
      <c r="H11" s="119"/>
    </row>
    <row r="12" spans="1:8" s="51" customFormat="1" ht="18" customHeight="1" x14ac:dyDescent="0.35">
      <c r="A12" s="41">
        <v>2021</v>
      </c>
      <c r="B12" s="158">
        <v>661144.99999999907</v>
      </c>
      <c r="C12" s="54">
        <v>3.4678381059991992E-2</v>
      </c>
      <c r="D12" s="84" t="s">
        <v>78</v>
      </c>
      <c r="E12" s="213" t="s">
        <v>78</v>
      </c>
      <c r="H12" s="119"/>
    </row>
    <row r="13" spans="1:8" s="51" customFormat="1" ht="18" customHeight="1" x14ac:dyDescent="0.35">
      <c r="A13" s="41">
        <v>2022</v>
      </c>
      <c r="B13" s="158">
        <v>364731.99999999889</v>
      </c>
      <c r="C13" s="54">
        <v>-0.44833281655310198</v>
      </c>
      <c r="D13" s="84" t="s">
        <v>78</v>
      </c>
      <c r="E13" s="213" t="s">
        <v>78</v>
      </c>
      <c r="H13" s="119"/>
    </row>
    <row r="14" spans="1:8" s="51" customFormat="1" ht="18" customHeight="1" thickBot="1" x14ac:dyDescent="0.4">
      <c r="A14" s="46">
        <v>2023</v>
      </c>
      <c r="B14" s="172">
        <v>251802.99999999988</v>
      </c>
      <c r="C14" s="55">
        <v>-0.30962185933781339</v>
      </c>
      <c r="D14" s="214" t="s">
        <v>78</v>
      </c>
      <c r="E14" s="235" t="s">
        <v>78</v>
      </c>
      <c r="H14" s="119"/>
    </row>
    <row r="15" spans="1:8" s="51" customFormat="1" ht="18" customHeight="1" thickTop="1" x14ac:dyDescent="0.35">
      <c r="A15" s="41">
        <v>2024</v>
      </c>
      <c r="B15" s="158">
        <v>314208.32447617513</v>
      </c>
      <c r="C15" s="54">
        <v>0.24783391967599777</v>
      </c>
      <c r="D15" s="241">
        <v>21548368.662191514</v>
      </c>
      <c r="E15" s="207" t="s">
        <v>78</v>
      </c>
      <c r="H15" s="119"/>
    </row>
    <row r="16" spans="1:8" s="51" customFormat="1" ht="18" customHeight="1" x14ac:dyDescent="0.35">
      <c r="A16" s="41">
        <v>2025</v>
      </c>
      <c r="B16" s="158">
        <v>376876.83856168191</v>
      </c>
      <c r="C16" s="54">
        <v>0.19944892990974417</v>
      </c>
      <c r="D16" s="241">
        <v>24873213.920705963</v>
      </c>
      <c r="E16" s="44">
        <v>0.1542968430992262</v>
      </c>
      <c r="H16" s="119"/>
    </row>
    <row r="17" spans="1:8" s="51" customFormat="1" ht="18" customHeight="1" x14ac:dyDescent="0.35">
      <c r="A17" s="41">
        <v>2026</v>
      </c>
      <c r="B17" s="158">
        <v>424724.19109677389</v>
      </c>
      <c r="C17" s="54">
        <v>0.12695752999228427</v>
      </c>
      <c r="D17" s="241">
        <v>27798971.178805616</v>
      </c>
      <c r="E17" s="44">
        <v>0.1176268280981605</v>
      </c>
      <c r="H17" s="119"/>
    </row>
    <row r="18" spans="1:8" s="51" customFormat="1" ht="18" customHeight="1" x14ac:dyDescent="0.35">
      <c r="A18" s="41">
        <v>2027</v>
      </c>
      <c r="B18" s="158">
        <v>450514.71252602502</v>
      </c>
      <c r="C18" s="54">
        <v>6.0722986752065555E-2</v>
      </c>
      <c r="D18" s="241">
        <v>29729820.792827584</v>
      </c>
      <c r="E18" s="44">
        <v>6.9457592570694837E-2</v>
      </c>
      <c r="H18" s="119"/>
    </row>
    <row r="19" spans="1:8" s="51" customFormat="1" ht="18" customHeight="1" x14ac:dyDescent="0.35">
      <c r="A19" s="41">
        <v>2028</v>
      </c>
      <c r="B19" s="158">
        <v>468896.29303482897</v>
      </c>
      <c r="C19" s="54">
        <v>4.0801287944047138E-2</v>
      </c>
      <c r="D19" s="241">
        <v>31306007.271761518</v>
      </c>
      <c r="E19" s="44">
        <v>5.3017019171343049E-2</v>
      </c>
      <c r="G19" s="156"/>
      <c r="H19" s="119"/>
    </row>
    <row r="20" spans="1:8" s="51" customFormat="1" ht="18" customHeight="1" x14ac:dyDescent="0.35">
      <c r="A20" s="41">
        <v>2029</v>
      </c>
      <c r="B20" s="158">
        <v>481157.06586868101</v>
      </c>
      <c r="C20" s="54">
        <v>2.6148154754000785E-2</v>
      </c>
      <c r="D20" s="241">
        <v>32686762.533887882</v>
      </c>
      <c r="E20" s="44">
        <v>4.4105121746771836E-2</v>
      </c>
      <c r="G20" s="156"/>
      <c r="H20" s="119"/>
    </row>
    <row r="21" spans="1:8" s="51" customFormat="1" ht="18" customHeight="1" x14ac:dyDescent="0.35">
      <c r="A21" s="41">
        <v>2030</v>
      </c>
      <c r="B21" s="158">
        <v>482501.47641805001</v>
      </c>
      <c r="C21" s="54">
        <v>2.7941199344996281E-3</v>
      </c>
      <c r="D21" s="241">
        <v>33589409.333724603</v>
      </c>
      <c r="E21" s="44">
        <v>2.761505667319919E-2</v>
      </c>
      <c r="G21" s="156"/>
      <c r="H21" s="119"/>
    </row>
    <row r="22" spans="1:8" s="51" customFormat="1" ht="18" customHeight="1" x14ac:dyDescent="0.35">
      <c r="A22" s="41">
        <v>2031</v>
      </c>
      <c r="B22" s="158">
        <v>483609.44132994395</v>
      </c>
      <c r="C22" s="54">
        <v>2.2962933090260318E-3</v>
      </c>
      <c r="D22" s="241">
        <v>34110844.941625714</v>
      </c>
      <c r="E22" s="44">
        <v>1.552380998190328E-2</v>
      </c>
      <c r="G22" s="156"/>
      <c r="H22" s="119"/>
    </row>
    <row r="23" spans="1:8" s="51" customFormat="1" ht="18" customHeight="1" x14ac:dyDescent="0.35">
      <c r="A23" s="41">
        <v>2032</v>
      </c>
      <c r="B23" s="158">
        <v>485456.41361747094</v>
      </c>
      <c r="C23" s="54">
        <v>3.8191402600573632E-3</v>
      </c>
      <c r="D23" s="241">
        <v>34640165.042069986</v>
      </c>
      <c r="E23" s="44">
        <v>1.5517648459019595E-2</v>
      </c>
      <c r="G23" s="156"/>
      <c r="H23" s="119"/>
    </row>
    <row r="24" spans="1:8" s="51" customFormat="1" ht="18" customHeight="1" x14ac:dyDescent="0.35">
      <c r="A24" s="41">
        <v>2033</v>
      </c>
      <c r="B24" s="158">
        <v>485689.99376291694</v>
      </c>
      <c r="C24" s="54">
        <v>4.8115575135865285E-4</v>
      </c>
      <c r="D24" s="241">
        <v>35121837.036894821</v>
      </c>
      <c r="E24" s="44">
        <v>1.3905014431653262E-2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29" t="s">
        <v>333</v>
      </c>
      <c r="B26" s="29"/>
      <c r="C26" s="29"/>
      <c r="G26" s="119"/>
    </row>
    <row r="27" spans="1:8" ht="21.75" customHeight="1" x14ac:dyDescent="0.35">
      <c r="A27" s="29" t="s">
        <v>344</v>
      </c>
      <c r="B27" s="3"/>
      <c r="C27" s="3"/>
      <c r="G27" s="119"/>
    </row>
    <row r="28" spans="1:8" ht="21.75" customHeight="1" x14ac:dyDescent="0.35">
      <c r="A28" s="29" t="s">
        <v>345</v>
      </c>
      <c r="B28" s="3"/>
      <c r="C28" s="3"/>
    </row>
    <row r="29" spans="1:8" ht="21.75" customHeight="1" x14ac:dyDescent="0.35">
      <c r="A29" s="29" t="s">
        <v>329</v>
      </c>
    </row>
    <row r="30" spans="1:8" ht="21.75" customHeight="1" x14ac:dyDescent="0.35">
      <c r="A30" s="260" t="str">
        <f>Headings!F29</f>
        <v>Page 29</v>
      </c>
      <c r="B30" s="263"/>
      <c r="C30" s="263"/>
      <c r="D30" s="263"/>
      <c r="E30" s="262"/>
    </row>
    <row r="33" spans="1:5" ht="21.75" customHeight="1" x14ac:dyDescent="0.35">
      <c r="B33" s="6"/>
    </row>
    <row r="34" spans="1:5" ht="21.75" customHeight="1" x14ac:dyDescent="0.35">
      <c r="B34" s="6"/>
    </row>
    <row r="35" spans="1:5" ht="21.75" customHeight="1" x14ac:dyDescent="0.35">
      <c r="A35" s="5"/>
      <c r="B35" s="6"/>
    </row>
    <row r="36" spans="1:5" ht="21.75" customHeight="1" x14ac:dyDescent="0.35">
      <c r="A36" s="5"/>
      <c r="B36" s="5"/>
    </row>
    <row r="37" spans="1:5" ht="21.75" customHeight="1" x14ac:dyDescent="0.35">
      <c r="A37" s="5"/>
      <c r="B37" s="5"/>
    </row>
    <row r="38" spans="1:5" ht="21.75" customHeight="1" x14ac:dyDescent="0.35">
      <c r="A38" s="5"/>
      <c r="B38" s="5"/>
    </row>
    <row r="39" spans="1:5" ht="21.75" customHeight="1" x14ac:dyDescent="0.35">
      <c r="A39" s="5"/>
      <c r="B39" s="5"/>
    </row>
    <row r="42" spans="1:5" ht="21.75" customHeight="1" x14ac:dyDescent="0.35">
      <c r="E42" s="236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6" width="19.08984375" style="18" bestFit="1" customWidth="1"/>
    <col min="7" max="16384" width="10.7265625" style="18"/>
  </cols>
  <sheetData>
    <row r="1" spans="1:6" ht="23.4" x14ac:dyDescent="0.35">
      <c r="A1" s="261" t="str">
        <f>Headings!E3</f>
        <v>March 2024 Unincorporated Assessed Value Forecast</v>
      </c>
      <c r="B1" s="262"/>
      <c r="C1" s="262"/>
      <c r="D1" s="262"/>
      <c r="E1" s="262"/>
    </row>
    <row r="2" spans="1:6" ht="21.75" customHeight="1" x14ac:dyDescent="0.35">
      <c r="A2" s="261" t="s">
        <v>84</v>
      </c>
      <c r="B2" s="262"/>
      <c r="C2" s="262"/>
      <c r="D2" s="262"/>
      <c r="E2" s="262"/>
    </row>
    <row r="4" spans="1:6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6" ht="18" customHeight="1" x14ac:dyDescent="0.35">
      <c r="A5" s="36">
        <v>2014</v>
      </c>
      <c r="B5" s="37">
        <v>31876016756</v>
      </c>
      <c r="C5" s="72" t="s">
        <v>78</v>
      </c>
      <c r="D5" s="49">
        <v>0</v>
      </c>
      <c r="E5" s="40">
        <v>0</v>
      </c>
    </row>
    <row r="6" spans="1:6" ht="18" customHeight="1" x14ac:dyDescent="0.35">
      <c r="A6" s="41">
        <v>2015</v>
      </c>
      <c r="B6" s="42">
        <v>36080918262</v>
      </c>
      <c r="C6" s="43">
        <v>0.13191427078819418</v>
      </c>
      <c r="D6" s="44">
        <v>0</v>
      </c>
      <c r="E6" s="45">
        <v>0</v>
      </c>
    </row>
    <row r="7" spans="1:6" ht="18" customHeight="1" x14ac:dyDescent="0.35">
      <c r="A7" s="41">
        <v>2016</v>
      </c>
      <c r="B7" s="42">
        <v>36633108444.444504</v>
      </c>
      <c r="C7" s="43">
        <v>1.5304216440246821E-2</v>
      </c>
      <c r="D7" s="44">
        <v>0</v>
      </c>
      <c r="E7" s="45">
        <v>0</v>
      </c>
    </row>
    <row r="8" spans="1:6" ht="18" customHeight="1" x14ac:dyDescent="0.35">
      <c r="A8" s="41">
        <v>2017</v>
      </c>
      <c r="B8" s="42">
        <v>39044967515</v>
      </c>
      <c r="C8" s="43">
        <v>6.5838231396966318E-2</v>
      </c>
      <c r="D8" s="44">
        <v>0</v>
      </c>
      <c r="E8" s="45">
        <v>0</v>
      </c>
    </row>
    <row r="9" spans="1:6" ht="18" customHeight="1" x14ac:dyDescent="0.35">
      <c r="A9" s="41">
        <v>2018</v>
      </c>
      <c r="B9" s="42">
        <v>43501122097</v>
      </c>
      <c r="C9" s="43">
        <v>0.11412878190481446</v>
      </c>
      <c r="D9" s="44">
        <v>0</v>
      </c>
      <c r="E9" s="45">
        <v>0</v>
      </c>
    </row>
    <row r="10" spans="1:6" ht="18" customHeight="1" x14ac:dyDescent="0.35">
      <c r="A10" s="41">
        <v>2019</v>
      </c>
      <c r="B10" s="42">
        <v>48607292257</v>
      </c>
      <c r="C10" s="43">
        <v>0.11738019420772927</v>
      </c>
      <c r="D10" s="44">
        <v>0</v>
      </c>
      <c r="E10" s="45">
        <v>0</v>
      </c>
    </row>
    <row r="11" spans="1:6" ht="18" customHeight="1" x14ac:dyDescent="0.35">
      <c r="A11" s="41">
        <v>2020</v>
      </c>
      <c r="B11" s="42">
        <v>50973173419</v>
      </c>
      <c r="C11" s="43">
        <v>4.8673379078409518E-2</v>
      </c>
      <c r="D11" s="44">
        <v>0</v>
      </c>
      <c r="E11" s="45">
        <v>0</v>
      </c>
      <c r="F11" s="169"/>
    </row>
    <row r="12" spans="1:6" ht="18" customHeight="1" x14ac:dyDescent="0.35">
      <c r="A12" s="41">
        <v>2021</v>
      </c>
      <c r="B12" s="42">
        <v>51792407262.999985</v>
      </c>
      <c r="C12" s="43">
        <v>1.6071862688749494E-2</v>
      </c>
      <c r="D12" s="44">
        <v>0</v>
      </c>
      <c r="E12" s="45">
        <v>0</v>
      </c>
      <c r="F12" s="169"/>
    </row>
    <row r="13" spans="1:6" ht="18" customHeight="1" x14ac:dyDescent="0.35">
      <c r="A13" s="41">
        <v>2022</v>
      </c>
      <c r="B13" s="42">
        <v>60221044122</v>
      </c>
      <c r="C13" s="43">
        <v>0.16273885120264242</v>
      </c>
      <c r="D13" s="44">
        <v>0</v>
      </c>
      <c r="E13" s="45">
        <v>0</v>
      </c>
      <c r="F13" s="169"/>
    </row>
    <row r="14" spans="1:6" ht="18" customHeight="1" x14ac:dyDescent="0.35">
      <c r="A14" s="41">
        <v>2023</v>
      </c>
      <c r="B14" s="42">
        <v>79539816574</v>
      </c>
      <c r="C14" s="43">
        <v>0.32079770010069364</v>
      </c>
      <c r="D14" s="44">
        <v>0</v>
      </c>
      <c r="E14" s="45">
        <v>0</v>
      </c>
      <c r="F14" s="169"/>
    </row>
    <row r="15" spans="1:6" ht="18" customHeight="1" thickBot="1" x14ac:dyDescent="0.4">
      <c r="A15" s="46">
        <v>2024</v>
      </c>
      <c r="B15" s="47">
        <v>70793321032</v>
      </c>
      <c r="C15" s="48">
        <v>-0.10996373789550651</v>
      </c>
      <c r="D15" s="53">
        <v>8.6759045018311998E-3</v>
      </c>
      <c r="E15" s="75">
        <v>608913219.69711304</v>
      </c>
      <c r="F15" s="169"/>
    </row>
    <row r="16" spans="1:6" ht="18" customHeight="1" thickTop="1" x14ac:dyDescent="0.35">
      <c r="A16" s="41">
        <v>2025</v>
      </c>
      <c r="B16" s="42">
        <v>72155447863.968414</v>
      </c>
      <c r="C16" s="43">
        <v>1.9240894650961682E-2</v>
      </c>
      <c r="D16" s="44">
        <v>5.4182747641795537E-4</v>
      </c>
      <c r="E16" s="45">
        <v>39074632.516418457</v>
      </c>
      <c r="F16" s="169"/>
    </row>
    <row r="17" spans="1:6" s="126" customFormat="1" ht="18" customHeight="1" x14ac:dyDescent="0.35">
      <c r="A17" s="41">
        <v>2026</v>
      </c>
      <c r="B17" s="42">
        <v>75526019261.477615</v>
      </c>
      <c r="C17" s="43">
        <v>4.6712639132440836E-2</v>
      </c>
      <c r="D17" s="44">
        <v>1.7421533611734041E-2</v>
      </c>
      <c r="E17" s="45">
        <v>1293248707.301712</v>
      </c>
      <c r="F17" s="169"/>
    </row>
    <row r="18" spans="1:6" s="141" customFormat="1" ht="18" customHeight="1" x14ac:dyDescent="0.35">
      <c r="A18" s="41">
        <v>2027</v>
      </c>
      <c r="B18" s="42">
        <v>78831959126.672729</v>
      </c>
      <c r="C18" s="43">
        <v>4.3772197946110092E-2</v>
      </c>
      <c r="D18" s="44">
        <v>5.7378708135277456E-2</v>
      </c>
      <c r="E18" s="45">
        <v>4277820178.9578552</v>
      </c>
      <c r="F18" s="169"/>
    </row>
    <row r="19" spans="1:6" s="143" customFormat="1" ht="18" customHeight="1" x14ac:dyDescent="0.35">
      <c r="A19" s="41">
        <v>2028</v>
      </c>
      <c r="B19" s="42">
        <v>82352323552.667053</v>
      </c>
      <c r="C19" s="43">
        <v>4.4656563974739605E-2</v>
      </c>
      <c r="D19" s="44">
        <v>9.5198009398817174E-2</v>
      </c>
      <c r="E19" s="45">
        <v>7158319504.1458282</v>
      </c>
      <c r="F19" s="169"/>
    </row>
    <row r="20" spans="1:6" s="153" customFormat="1" ht="18" customHeight="1" x14ac:dyDescent="0.35">
      <c r="A20" s="41">
        <v>2029</v>
      </c>
      <c r="B20" s="42">
        <v>78487825386.777161</v>
      </c>
      <c r="C20" s="43">
        <v>-4.692640109199131E-2</v>
      </c>
      <c r="D20" s="44">
        <v>0.1784466752452385</v>
      </c>
      <c r="E20" s="45">
        <v>11885044764.188881</v>
      </c>
      <c r="F20" s="169"/>
    </row>
    <row r="21" spans="1:6" s="156" customFormat="1" ht="18" customHeight="1" x14ac:dyDescent="0.35">
      <c r="A21" s="41">
        <v>2030</v>
      </c>
      <c r="B21" s="42">
        <v>68877691729.841187</v>
      </c>
      <c r="C21" s="43">
        <v>-0.12244107426315565</v>
      </c>
      <c r="D21" s="44">
        <v>-1.0846685678378098E-2</v>
      </c>
      <c r="E21" s="45">
        <v>-755287033.49508667</v>
      </c>
      <c r="F21" s="169"/>
    </row>
    <row r="22" spans="1:6" s="156" customFormat="1" ht="18" customHeight="1" x14ac:dyDescent="0.35">
      <c r="A22" s="41">
        <v>2031</v>
      </c>
      <c r="B22" s="42">
        <v>72358717547.873291</v>
      </c>
      <c r="C22" s="43">
        <v>5.0539234556316481E-2</v>
      </c>
      <c r="D22" s="44">
        <v>-1.47201774479504E-2</v>
      </c>
      <c r="E22" s="45">
        <v>-1081046356.4065857</v>
      </c>
      <c r="F22" s="169"/>
    </row>
    <row r="23" spans="1:6" s="156" customFormat="1" ht="18" customHeight="1" x14ac:dyDescent="0.35">
      <c r="A23" s="41">
        <v>2032</v>
      </c>
      <c r="B23" s="42">
        <v>76395830425.014862</v>
      </c>
      <c r="C23" s="43">
        <v>5.5793040755187207E-2</v>
      </c>
      <c r="D23" s="44">
        <v>-1.5597682156662129E-2</v>
      </c>
      <c r="E23" s="45">
        <v>-1210478540.5973358</v>
      </c>
      <c r="F23" s="169"/>
    </row>
    <row r="24" spans="1:6" s="156" customFormat="1" ht="18" customHeight="1" x14ac:dyDescent="0.35">
      <c r="A24" s="41">
        <v>2033</v>
      </c>
      <c r="B24" s="42">
        <v>80656393069.046707</v>
      </c>
      <c r="C24" s="43">
        <v>5.5769570411486447E-2</v>
      </c>
      <c r="D24" s="73" t="s">
        <v>299</v>
      </c>
      <c r="E24" s="74" t="s">
        <v>299</v>
      </c>
      <c r="F24" s="169"/>
    </row>
    <row r="25" spans="1:6" s="96" customFormat="1" ht="21.75" customHeight="1" x14ac:dyDescent="0.35">
      <c r="A25" s="24" t="s">
        <v>4</v>
      </c>
      <c r="B25" s="93"/>
      <c r="C25" s="43"/>
      <c r="D25" s="43"/>
      <c r="E25" s="69"/>
    </row>
    <row r="26" spans="1:6" ht="21.75" customHeight="1" x14ac:dyDescent="0.35">
      <c r="A26" s="25" t="s">
        <v>136</v>
      </c>
      <c r="B26" s="3"/>
      <c r="C26" s="3"/>
    </row>
    <row r="27" spans="1:6" ht="21.75" customHeight="1" x14ac:dyDescent="0.35">
      <c r="A27" s="29" t="s">
        <v>162</v>
      </c>
      <c r="B27" s="3"/>
      <c r="C27" s="3"/>
    </row>
    <row r="28" spans="1:6" ht="21.75" customHeight="1" x14ac:dyDescent="0.35">
      <c r="A28" s="110"/>
      <c r="B28" s="3"/>
      <c r="C28" s="3"/>
    </row>
    <row r="29" spans="1:6" ht="21.75" customHeight="1" x14ac:dyDescent="0.35">
      <c r="A29" s="108"/>
      <c r="B29" s="3"/>
      <c r="C29" s="3"/>
    </row>
    <row r="30" spans="1:6" ht="21.75" customHeight="1" x14ac:dyDescent="0.35">
      <c r="A30" s="260" t="str">
        <f>Headings!F3</f>
        <v>Page 3</v>
      </c>
      <c r="B30" s="263"/>
      <c r="C30" s="263"/>
      <c r="D30" s="263"/>
      <c r="E30" s="262"/>
    </row>
    <row r="32" spans="1:6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C09E-E672-4616-B0BF-8C9D82D5E246}">
  <sheetPr>
    <pageSetUpPr fitToPage="1"/>
  </sheetPr>
  <dimension ref="A1:L13"/>
  <sheetViews>
    <sheetView zoomScale="75" zoomScaleNormal="75" workbookViewId="0">
      <selection activeCell="A13" sqref="A13:L13"/>
    </sheetView>
  </sheetViews>
  <sheetFormatPr defaultColWidth="10.7265625" defaultRowHeight="18" x14ac:dyDescent="0.35"/>
  <cols>
    <col min="1" max="1" width="10.81640625" style="28" bestFit="1" customWidth="1"/>
    <col min="2" max="2" width="20" style="243" bestFit="1" customWidth="1"/>
    <col min="3" max="4" width="12.453125" style="243" customWidth="1"/>
    <col min="5" max="12" width="12.453125" style="28" customWidth="1"/>
    <col min="13" max="16384" width="10.7265625" style="28"/>
  </cols>
  <sheetData>
    <row r="1" spans="1:12" ht="65.400000000000006" customHeight="1" x14ac:dyDescent="0.35">
      <c r="A1" s="270" t="s">
        <v>328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2"/>
    </row>
    <row r="2" spans="1:12" ht="65.400000000000006" customHeight="1" x14ac:dyDescent="0.35">
      <c r="A2" s="245" t="s">
        <v>327</v>
      </c>
      <c r="B2" s="246" t="s">
        <v>326</v>
      </c>
      <c r="C2" s="247">
        <v>2024</v>
      </c>
      <c r="D2" s="247">
        <v>2025</v>
      </c>
      <c r="E2" s="247">
        <v>2026</v>
      </c>
      <c r="F2" s="247">
        <v>2027</v>
      </c>
      <c r="G2" s="247">
        <v>2028</v>
      </c>
      <c r="H2" s="247">
        <v>2029</v>
      </c>
      <c r="I2" s="247">
        <v>2030</v>
      </c>
      <c r="J2" s="247">
        <v>2031</v>
      </c>
      <c r="K2" s="247">
        <v>2032</v>
      </c>
      <c r="L2" s="247">
        <v>2033</v>
      </c>
    </row>
    <row r="3" spans="1:12" ht="49.2" customHeight="1" x14ac:dyDescent="0.35">
      <c r="A3" s="245">
        <v>31733</v>
      </c>
      <c r="B3" s="244" t="s">
        <v>335</v>
      </c>
      <c r="C3" s="249">
        <v>7749995.4613743722</v>
      </c>
      <c r="D3" s="249">
        <v>8327808.679524227</v>
      </c>
      <c r="E3" s="249">
        <v>9153091.4280357771</v>
      </c>
      <c r="F3" s="249">
        <v>9952448.0108644795</v>
      </c>
      <c r="G3" s="249">
        <v>10722081.380819501</v>
      </c>
      <c r="H3" s="249">
        <v>11563688.200962033</v>
      </c>
      <c r="I3" s="249">
        <v>12409283.616259182</v>
      </c>
      <c r="J3" s="249">
        <v>12882064.089002606</v>
      </c>
      <c r="K3" s="249">
        <v>13330595.731475173</v>
      </c>
      <c r="L3" s="249">
        <v>13802588.971606813</v>
      </c>
    </row>
    <row r="4" spans="1:12" ht="49.2" customHeight="1" x14ac:dyDescent="0.35">
      <c r="A4" s="245">
        <v>33604</v>
      </c>
      <c r="B4" s="244" t="s">
        <v>336</v>
      </c>
      <c r="C4" s="249">
        <v>429805.86100528075</v>
      </c>
      <c r="D4" s="249">
        <v>515818.03129272128</v>
      </c>
      <c r="E4" s="249">
        <v>581302.98762681126</v>
      </c>
      <c r="F4" s="249">
        <v>616806.52394717571</v>
      </c>
      <c r="G4" s="249">
        <v>642021.10033711465</v>
      </c>
      <c r="H4" s="249">
        <v>658821.08344313106</v>
      </c>
      <c r="I4" s="249">
        <v>660737.96193724929</v>
      </c>
      <c r="J4" s="249">
        <v>662243.23269695509</v>
      </c>
      <c r="K4" s="249">
        <v>664783.53762355517</v>
      </c>
      <c r="L4" s="249">
        <v>665137.19098867744</v>
      </c>
    </row>
    <row r="5" spans="1:12" ht="49.2" customHeight="1" x14ac:dyDescent="0.35">
      <c r="A5" s="245">
        <v>34121</v>
      </c>
      <c r="B5" s="244" t="s">
        <v>337</v>
      </c>
      <c r="C5" s="249">
        <v>3107716.4976772107</v>
      </c>
      <c r="D5" s="249">
        <v>3722112.8259199676</v>
      </c>
      <c r="E5" s="249">
        <v>4194770.1626746915</v>
      </c>
      <c r="F5" s="249">
        <v>4451660.129060463</v>
      </c>
      <c r="G5" s="249">
        <v>4632731.7097587874</v>
      </c>
      <c r="H5" s="249">
        <v>4755350.6669598334</v>
      </c>
      <c r="I5" s="249">
        <v>4766267.3964687092</v>
      </c>
      <c r="J5" s="249">
        <v>4777298.8053542934</v>
      </c>
      <c r="K5" s="249">
        <v>4795527.1142459232</v>
      </c>
      <c r="L5" s="249">
        <v>4797752.8524523014</v>
      </c>
    </row>
    <row r="6" spans="1:12" ht="49.2" customHeight="1" x14ac:dyDescent="0.35">
      <c r="A6" s="245">
        <v>34136</v>
      </c>
      <c r="B6" s="244" t="s">
        <v>338</v>
      </c>
      <c r="C6" s="249">
        <v>602927.24608740513</v>
      </c>
      <c r="D6" s="249">
        <v>721028.7094897572</v>
      </c>
      <c r="E6" s="249">
        <v>812547.24069028173</v>
      </c>
      <c r="F6" s="249">
        <v>860536.03134692553</v>
      </c>
      <c r="G6" s="249">
        <v>895369.27204261767</v>
      </c>
      <c r="H6" s="249">
        <v>918820.75777050492</v>
      </c>
      <c r="I6" s="249">
        <v>920742.93829559919</v>
      </c>
      <c r="J6" s="249">
        <v>922911.90908144705</v>
      </c>
      <c r="K6" s="249">
        <v>926314.16946338513</v>
      </c>
      <c r="L6" s="249">
        <v>926463.59826385498</v>
      </c>
    </row>
    <row r="7" spans="1:12" ht="49.2" customHeight="1" x14ac:dyDescent="0.35">
      <c r="A7" s="245">
        <v>43906</v>
      </c>
      <c r="B7" s="244" t="s">
        <v>324</v>
      </c>
      <c r="C7" s="249">
        <v>1419764.212386552</v>
      </c>
      <c r="D7" s="249">
        <v>1703306.534639843</v>
      </c>
      <c r="E7" s="249">
        <v>1919531.1455204193</v>
      </c>
      <c r="F7" s="249">
        <v>2035878.9241634458</v>
      </c>
      <c r="G7" s="249">
        <v>2119007.7128536562</v>
      </c>
      <c r="H7" s="249">
        <v>2174327.2897006487</v>
      </c>
      <c r="I7" s="249">
        <v>2180555.8906061077</v>
      </c>
      <c r="J7" s="249">
        <v>2185546.7892906498</v>
      </c>
      <c r="K7" s="249">
        <v>2193875.3807223737</v>
      </c>
      <c r="L7" s="249">
        <v>2194907.4372273036</v>
      </c>
    </row>
    <row r="8" spans="1:12" ht="49.2" customHeight="1" x14ac:dyDescent="0.35">
      <c r="A8" s="245">
        <v>43907</v>
      </c>
      <c r="B8" s="250" t="s">
        <v>334</v>
      </c>
      <c r="C8" s="251">
        <v>7470634.8407805311</v>
      </c>
      <c r="D8" s="251">
        <v>8966946.8349164259</v>
      </c>
      <c r="E8" s="251">
        <v>10105260.924416829</v>
      </c>
      <c r="F8" s="251">
        <v>10720241.04484277</v>
      </c>
      <c r="G8" s="251">
        <v>11158564.277182408</v>
      </c>
      <c r="H8" s="251">
        <v>11449777.818171816</v>
      </c>
      <c r="I8" s="251">
        <v>11483884.9023197</v>
      </c>
      <c r="J8" s="251">
        <v>11510043.694978785</v>
      </c>
      <c r="K8" s="251">
        <v>11554113.47965231</v>
      </c>
      <c r="L8" s="251">
        <v>11560081.703246318</v>
      </c>
    </row>
    <row r="9" spans="1:12" ht="49.2" customHeight="1" x14ac:dyDescent="0.35">
      <c r="A9" s="245">
        <v>43912</v>
      </c>
      <c r="B9" s="250" t="s">
        <v>339</v>
      </c>
      <c r="C9" s="251">
        <v>261806.61474856711</v>
      </c>
      <c r="D9" s="251">
        <v>314208.5984118171</v>
      </c>
      <c r="E9" s="251">
        <v>354098.36084338307</v>
      </c>
      <c r="F9" s="251">
        <v>375723.61698965996</v>
      </c>
      <c r="G9" s="251">
        <v>391084.0065140248</v>
      </c>
      <c r="H9" s="251">
        <v>401315.63146419916</v>
      </c>
      <c r="I9" s="251">
        <v>402487.13418578601</v>
      </c>
      <c r="J9" s="251">
        <v>403403.87197469332</v>
      </c>
      <c r="K9" s="251">
        <v>404951.4092489141</v>
      </c>
      <c r="L9" s="251">
        <v>405167.20786212827</v>
      </c>
    </row>
    <row r="10" spans="1:12" ht="49.2" customHeight="1" thickBot="1" x14ac:dyDescent="0.4">
      <c r="A10" s="248">
        <v>44197</v>
      </c>
      <c r="B10" s="252" t="s">
        <v>325</v>
      </c>
      <c r="C10" s="253">
        <v>505717.92813159619</v>
      </c>
      <c r="D10" s="253">
        <v>601983.70651120238</v>
      </c>
      <c r="E10" s="253">
        <v>678368.92899742373</v>
      </c>
      <c r="F10" s="253">
        <v>716526.51161266293</v>
      </c>
      <c r="G10" s="253">
        <v>745147.81225341081</v>
      </c>
      <c r="H10" s="253">
        <v>764661.08541571721</v>
      </c>
      <c r="I10" s="253">
        <v>765449.49365227274</v>
      </c>
      <c r="J10" s="253">
        <v>767332.54924628313</v>
      </c>
      <c r="K10" s="253">
        <v>770004.21963835775</v>
      </c>
      <c r="L10" s="253">
        <v>769738.075247425</v>
      </c>
    </row>
    <row r="11" spans="1:12" ht="49.2" customHeight="1" thickTop="1" x14ac:dyDescent="0.35">
      <c r="A11" s="254"/>
      <c r="B11" s="255" t="s">
        <v>323</v>
      </c>
      <c r="C11" s="256">
        <v>21548368.662191514</v>
      </c>
      <c r="D11" s="256">
        <v>24873213.920705959</v>
      </c>
      <c r="E11" s="256">
        <v>27798971.178805616</v>
      </c>
      <c r="F11" s="256">
        <v>29729820.79282758</v>
      </c>
      <c r="G11" s="256">
        <v>31306007.271761518</v>
      </c>
      <c r="H11" s="256">
        <v>32686762.533887882</v>
      </c>
      <c r="I11" s="256">
        <v>33589409.333724603</v>
      </c>
      <c r="J11" s="256">
        <v>34110844.941625714</v>
      </c>
      <c r="K11" s="256">
        <v>34640165.042069986</v>
      </c>
      <c r="L11" s="256">
        <v>35121837.036894821</v>
      </c>
    </row>
    <row r="12" spans="1:12" x14ac:dyDescent="0.35">
      <c r="A12" s="273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</row>
    <row r="13" spans="1:12" ht="20.399999999999999" x14ac:dyDescent="0.35">
      <c r="A13" s="274" t="s">
        <v>40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</row>
  </sheetData>
  <mergeCells count="3">
    <mergeCell ref="A1:L1"/>
    <mergeCell ref="A12:L12"/>
    <mergeCell ref="A13:L13"/>
  </mergeCells>
  <phoneticPr fontId="4" type="noConversion"/>
  <pageMargins left="0.75" right="0.75" top="1" bottom="1" header="0.5" footer="0.5"/>
  <pageSetup scale="6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03" customWidth="1"/>
    <col min="2" max="2" width="20.7265625" style="103" customWidth="1"/>
    <col min="3" max="3" width="10.7265625" style="103" customWidth="1"/>
    <col min="4" max="5" width="17.7265625" style="104" customWidth="1"/>
    <col min="6" max="16384" width="10.7265625" style="104"/>
  </cols>
  <sheetData>
    <row r="1" spans="1:8" ht="23.4" x14ac:dyDescent="0.35">
      <c r="A1" s="261" t="str">
        <f>Headings!E31</f>
        <v>March 2024 Gambling Tax Forecast</v>
      </c>
      <c r="B1" s="262"/>
      <c r="C1" s="262"/>
      <c r="D1" s="262"/>
      <c r="E1" s="262"/>
    </row>
    <row r="2" spans="1:8" ht="21.75" customHeight="1" x14ac:dyDescent="0.35">
      <c r="A2" s="261" t="s">
        <v>84</v>
      </c>
      <c r="B2" s="262"/>
      <c r="C2" s="262"/>
      <c r="D2" s="262"/>
      <c r="E2" s="262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8" s="51" customFormat="1" ht="18" customHeight="1" x14ac:dyDescent="0.35">
      <c r="A5" s="36">
        <v>2014</v>
      </c>
      <c r="B5" s="37">
        <v>2521819.6599999978</v>
      </c>
      <c r="C5" s="72" t="s">
        <v>78</v>
      </c>
      <c r="D5" s="49">
        <v>0</v>
      </c>
      <c r="E5" s="40">
        <v>0</v>
      </c>
      <c r="G5" s="119"/>
    </row>
    <row r="6" spans="1:8" s="51" customFormat="1" ht="18" customHeight="1" x14ac:dyDescent="0.35">
      <c r="A6" s="41">
        <v>2015</v>
      </c>
      <c r="B6" s="42">
        <v>2442050.8299999977</v>
      </c>
      <c r="C6" s="43">
        <v>-3.16314569456565E-2</v>
      </c>
      <c r="D6" s="44">
        <v>0</v>
      </c>
      <c r="E6" s="45">
        <v>0</v>
      </c>
      <c r="G6" s="119"/>
    </row>
    <row r="7" spans="1:8" s="51" customFormat="1" ht="18" customHeight="1" x14ac:dyDescent="0.35">
      <c r="A7" s="41">
        <v>2016</v>
      </c>
      <c r="B7" s="42">
        <v>2609974.069999997</v>
      </c>
      <c r="C7" s="43">
        <v>6.8763204245015475E-2</v>
      </c>
      <c r="D7" s="44">
        <v>0</v>
      </c>
      <c r="E7" s="45">
        <v>0</v>
      </c>
      <c r="G7" s="119"/>
    </row>
    <row r="8" spans="1:8" s="51" customFormat="1" ht="18" customHeight="1" x14ac:dyDescent="0.35">
      <c r="A8" s="41">
        <v>2017</v>
      </c>
      <c r="B8" s="42">
        <v>2731608.1999999997</v>
      </c>
      <c r="C8" s="43">
        <v>4.6603577942827101E-2</v>
      </c>
      <c r="D8" s="44">
        <v>0</v>
      </c>
      <c r="E8" s="45">
        <v>0</v>
      </c>
      <c r="G8" s="119"/>
    </row>
    <row r="9" spans="1:8" s="51" customFormat="1" ht="18" customHeight="1" x14ac:dyDescent="0.35">
      <c r="A9" s="41">
        <v>2018</v>
      </c>
      <c r="B9" s="42">
        <v>2316111.089999998</v>
      </c>
      <c r="C9" s="43">
        <v>-0.15210713966959166</v>
      </c>
      <c r="D9" s="44">
        <v>0</v>
      </c>
      <c r="E9" s="45">
        <v>0</v>
      </c>
      <c r="H9" s="119"/>
    </row>
    <row r="10" spans="1:8" s="51" customFormat="1" ht="18" customHeight="1" x14ac:dyDescent="0.35">
      <c r="A10" s="41">
        <v>2019</v>
      </c>
      <c r="B10" s="42">
        <v>2486780.3599999989</v>
      </c>
      <c r="C10" s="43">
        <v>7.3687860110371872E-2</v>
      </c>
      <c r="D10" s="44">
        <v>0</v>
      </c>
      <c r="E10" s="45">
        <v>0</v>
      </c>
      <c r="H10" s="119"/>
    </row>
    <row r="11" spans="1:8" s="51" customFormat="1" ht="18" customHeight="1" x14ac:dyDescent="0.35">
      <c r="A11" s="41">
        <v>2020</v>
      </c>
      <c r="B11" s="42">
        <v>1556790.9999999991</v>
      </c>
      <c r="C11" s="43">
        <v>-0.37397326075070025</v>
      </c>
      <c r="D11" s="44">
        <v>0</v>
      </c>
      <c r="E11" s="45">
        <v>0</v>
      </c>
      <c r="H11" s="119"/>
    </row>
    <row r="12" spans="1:8" s="51" customFormat="1" ht="18" customHeight="1" x14ac:dyDescent="0.35">
      <c r="A12" s="41">
        <v>2021</v>
      </c>
      <c r="B12" s="42">
        <v>2443335.67</v>
      </c>
      <c r="C12" s="43">
        <v>0.56946929292371373</v>
      </c>
      <c r="D12" s="44">
        <v>0</v>
      </c>
      <c r="E12" s="45">
        <v>0</v>
      </c>
      <c r="H12" s="119"/>
    </row>
    <row r="13" spans="1:8" s="51" customFormat="1" ht="18" customHeight="1" x14ac:dyDescent="0.35">
      <c r="A13" s="41">
        <v>2022</v>
      </c>
      <c r="B13" s="42">
        <v>2377101.4600000004</v>
      </c>
      <c r="C13" s="43">
        <v>-2.710810913671946E-2</v>
      </c>
      <c r="D13" s="44">
        <v>0</v>
      </c>
      <c r="E13" s="45">
        <v>0</v>
      </c>
      <c r="H13" s="119"/>
    </row>
    <row r="14" spans="1:8" s="51" customFormat="1" ht="18" customHeight="1" thickBot="1" x14ac:dyDescent="0.4">
      <c r="A14" s="46">
        <v>2023</v>
      </c>
      <c r="B14" s="47">
        <v>1824938.0730000001</v>
      </c>
      <c r="C14" s="48">
        <v>-0.23228431612675049</v>
      </c>
      <c r="D14" s="53">
        <v>-0.12891764749206058</v>
      </c>
      <c r="E14" s="75">
        <v>-270085.51202133321</v>
      </c>
      <c r="H14" s="119"/>
    </row>
    <row r="15" spans="1:8" s="51" customFormat="1" ht="18" customHeight="1" thickTop="1" x14ac:dyDescent="0.35">
      <c r="A15" s="41">
        <v>2024</v>
      </c>
      <c r="B15" s="42">
        <v>2071122.1423495917</v>
      </c>
      <c r="C15" s="43">
        <v>0.13489995797221321</v>
      </c>
      <c r="D15" s="44">
        <v>-5.9115827796230036E-2</v>
      </c>
      <c r="E15" s="45">
        <v>-130128.76986263203</v>
      </c>
      <c r="H15" s="119"/>
    </row>
    <row r="16" spans="1:8" s="51" customFormat="1" ht="18" customHeight="1" x14ac:dyDescent="0.35">
      <c r="A16" s="41">
        <v>2025</v>
      </c>
      <c r="B16" s="42">
        <v>2279403.979410402</v>
      </c>
      <c r="C16" s="43">
        <v>0.100564729043225</v>
      </c>
      <c r="D16" s="44">
        <v>-4.9279570627964397E-2</v>
      </c>
      <c r="E16" s="45">
        <v>-118150.45298565039</v>
      </c>
      <c r="H16" s="119"/>
    </row>
    <row r="17" spans="1:8" s="51" customFormat="1" ht="18" customHeight="1" x14ac:dyDescent="0.35">
      <c r="A17" s="41">
        <v>2026</v>
      </c>
      <c r="B17" s="42">
        <v>2508645.1629508426</v>
      </c>
      <c r="C17" s="43">
        <v>0.1005706691798165</v>
      </c>
      <c r="D17" s="44">
        <v>-2.453811499134595E-4</v>
      </c>
      <c r="E17" s="45">
        <v>-615.72532219719142</v>
      </c>
      <c r="H17" s="119"/>
    </row>
    <row r="18" spans="1:8" s="51" customFormat="1" ht="18" customHeight="1" x14ac:dyDescent="0.35">
      <c r="A18" s="41">
        <v>2027</v>
      </c>
      <c r="B18" s="42">
        <v>2529371.5418383935</v>
      </c>
      <c r="C18" s="43">
        <v>8.261981085906589E-3</v>
      </c>
      <c r="D18" s="44">
        <v>0.36240123305627714</v>
      </c>
      <c r="E18" s="45">
        <v>672817.48091446888</v>
      </c>
      <c r="H18" s="119"/>
    </row>
    <row r="19" spans="1:8" s="51" customFormat="1" ht="18" customHeight="1" x14ac:dyDescent="0.35">
      <c r="A19" s="41">
        <v>2028</v>
      </c>
      <c r="B19" s="42">
        <v>2553437.8182999864</v>
      </c>
      <c r="C19" s="43">
        <v>9.5147257188246126E-3</v>
      </c>
      <c r="D19" s="44">
        <v>12.403314891530433</v>
      </c>
      <c r="E19" s="45">
        <v>2362929.8850786677</v>
      </c>
      <c r="G19" s="104"/>
      <c r="H19" s="119"/>
    </row>
    <row r="20" spans="1:8" s="51" customFormat="1" ht="18" customHeight="1" x14ac:dyDescent="0.35">
      <c r="A20" s="41">
        <v>2029</v>
      </c>
      <c r="B20" s="42">
        <v>195274.23064776181</v>
      </c>
      <c r="C20" s="43">
        <v>-0.92352497121791266</v>
      </c>
      <c r="D20" s="44">
        <v>1.6789421262140487</v>
      </c>
      <c r="E20" s="45">
        <v>122381.93904617784</v>
      </c>
      <c r="G20" s="154"/>
      <c r="H20" s="119"/>
    </row>
    <row r="21" spans="1:8" s="51" customFormat="1" ht="18" customHeight="1" x14ac:dyDescent="0.35">
      <c r="A21" s="41">
        <v>2030</v>
      </c>
      <c r="B21" s="42">
        <v>119538.80249693811</v>
      </c>
      <c r="C21" s="43">
        <v>-0.38784138541780377</v>
      </c>
      <c r="D21" s="44">
        <v>0.55474034231166902</v>
      </c>
      <c r="E21" s="45">
        <v>42652.135801712604</v>
      </c>
      <c r="G21" s="156"/>
      <c r="H21" s="119"/>
    </row>
    <row r="22" spans="1:8" s="51" customFormat="1" ht="18" customHeight="1" x14ac:dyDescent="0.35">
      <c r="A22" s="41">
        <v>2031</v>
      </c>
      <c r="B22" s="42">
        <v>119818.32276234754</v>
      </c>
      <c r="C22" s="43">
        <v>2.3383224490356458E-3</v>
      </c>
      <c r="D22" s="44">
        <v>0.55701026324017744</v>
      </c>
      <c r="E22" s="45">
        <v>42864.223235089055</v>
      </c>
      <c r="G22" s="156"/>
      <c r="H22" s="119"/>
    </row>
    <row r="23" spans="1:8" s="51" customFormat="1" ht="18" customHeight="1" x14ac:dyDescent="0.35">
      <c r="A23" s="41">
        <v>2032</v>
      </c>
      <c r="B23" s="42">
        <v>119873.53109709019</v>
      </c>
      <c r="C23" s="43">
        <v>4.6076704689101966E-4</v>
      </c>
      <c r="D23" s="44">
        <v>0.55540085107808634</v>
      </c>
      <c r="E23" s="45">
        <v>42804.310636009104</v>
      </c>
      <c r="G23" s="156"/>
      <c r="H23" s="119"/>
    </row>
    <row r="24" spans="1:8" s="51" customFormat="1" ht="18" customHeight="1" x14ac:dyDescent="0.35">
      <c r="A24" s="41">
        <v>2033</v>
      </c>
      <c r="B24" s="42">
        <v>119835.49368073208</v>
      </c>
      <c r="C24" s="43">
        <v>-3.1731288809122571E-4</v>
      </c>
      <c r="D24" s="73" t="s">
        <v>299</v>
      </c>
      <c r="E24" s="74" t="s">
        <v>299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25" t="s">
        <v>116</v>
      </c>
      <c r="B26" s="29"/>
      <c r="C26" s="29"/>
      <c r="G26" s="119"/>
    </row>
    <row r="27" spans="1:8" ht="21.75" customHeight="1" x14ac:dyDescent="0.35">
      <c r="A27" s="110" t="s">
        <v>192</v>
      </c>
      <c r="B27" s="3"/>
      <c r="C27" s="3"/>
      <c r="G27" s="119"/>
    </row>
    <row r="28" spans="1:8" ht="21.75" customHeight="1" x14ac:dyDescent="0.35">
      <c r="A28" s="110"/>
      <c r="B28" s="3"/>
      <c r="C28" s="3"/>
    </row>
    <row r="29" spans="1:8" ht="21.75" customHeight="1" x14ac:dyDescent="0.35">
      <c r="A29" s="110"/>
    </row>
    <row r="30" spans="1:8" ht="21.75" customHeight="1" x14ac:dyDescent="0.35">
      <c r="A30" s="260" t="str">
        <f>Headings!F31</f>
        <v>Page 31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73C1-BE12-484D-8042-67CC3762D0A5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5" width="17.7265625" style="156" customWidth="1"/>
    <col min="6" max="16384" width="10.7265625" style="156"/>
  </cols>
  <sheetData>
    <row r="1" spans="1:8" ht="23.4" x14ac:dyDescent="0.35">
      <c r="A1" s="261" t="str">
        <f>Headings!E32</f>
        <v>March 2024 E-911 Tax Forecast</v>
      </c>
      <c r="B1" s="262"/>
      <c r="C1" s="262"/>
      <c r="D1" s="262"/>
      <c r="E1" s="262"/>
    </row>
    <row r="2" spans="1:8" ht="21.75" customHeight="1" x14ac:dyDescent="0.35">
      <c r="A2" s="261" t="s">
        <v>84</v>
      </c>
      <c r="B2" s="262"/>
      <c r="C2" s="262"/>
      <c r="D2" s="262"/>
      <c r="E2" s="262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8" s="51" customFormat="1" ht="18" customHeight="1" x14ac:dyDescent="0.35">
      <c r="A5" s="36">
        <v>2014</v>
      </c>
      <c r="B5" s="37">
        <v>24453879</v>
      </c>
      <c r="C5" s="76" t="s">
        <v>78</v>
      </c>
      <c r="D5" s="39">
        <v>0</v>
      </c>
      <c r="E5" s="40">
        <v>0</v>
      </c>
      <c r="G5" s="119"/>
    </row>
    <row r="6" spans="1:8" s="51" customFormat="1" ht="18" customHeight="1" x14ac:dyDescent="0.35">
      <c r="A6" s="41">
        <v>2015</v>
      </c>
      <c r="B6" s="42">
        <v>23082630</v>
      </c>
      <c r="C6" s="54">
        <v>-5.607490737972487E-2</v>
      </c>
      <c r="D6" s="54">
        <v>0</v>
      </c>
      <c r="E6" s="45">
        <v>0</v>
      </c>
      <c r="G6" s="119"/>
    </row>
    <row r="7" spans="1:8" s="51" customFormat="1" ht="18" customHeight="1" x14ac:dyDescent="0.35">
      <c r="A7" s="41">
        <v>2016</v>
      </c>
      <c r="B7" s="42">
        <v>23228850</v>
      </c>
      <c r="C7" s="54">
        <v>6.3346334451490627E-3</v>
      </c>
      <c r="D7" s="54">
        <v>0</v>
      </c>
      <c r="E7" s="45">
        <v>0</v>
      </c>
      <c r="G7" s="119"/>
    </row>
    <row r="8" spans="1:8" s="51" customFormat="1" ht="18" customHeight="1" x14ac:dyDescent="0.35">
      <c r="A8" s="41">
        <v>2017</v>
      </c>
      <c r="B8" s="42">
        <v>24263242</v>
      </c>
      <c r="C8" s="54">
        <v>4.4530486873004982E-2</v>
      </c>
      <c r="D8" s="54">
        <v>0</v>
      </c>
      <c r="E8" s="45">
        <v>0</v>
      </c>
      <c r="G8" s="119"/>
    </row>
    <row r="9" spans="1:8" s="51" customFormat="1" ht="18" customHeight="1" x14ac:dyDescent="0.35">
      <c r="A9" s="41">
        <v>2018</v>
      </c>
      <c r="B9" s="42">
        <v>24268746.920000002</v>
      </c>
      <c r="C9" s="54">
        <v>2.2688311809293538E-4</v>
      </c>
      <c r="D9" s="54">
        <v>0</v>
      </c>
      <c r="E9" s="45">
        <v>0</v>
      </c>
      <c r="H9" s="119"/>
    </row>
    <row r="10" spans="1:8" s="51" customFormat="1" ht="18" customHeight="1" x14ac:dyDescent="0.35">
      <c r="A10" s="41">
        <v>2019</v>
      </c>
      <c r="B10" s="42">
        <v>24438615</v>
      </c>
      <c r="C10" s="54">
        <v>6.999458215125598E-3</v>
      </c>
      <c r="D10" s="54">
        <v>0</v>
      </c>
      <c r="E10" s="45">
        <v>0</v>
      </c>
      <c r="H10" s="119"/>
    </row>
    <row r="11" spans="1:8" s="51" customFormat="1" ht="18" customHeight="1" x14ac:dyDescent="0.35">
      <c r="A11" s="41">
        <v>2020</v>
      </c>
      <c r="B11" s="42">
        <v>25506633.289999999</v>
      </c>
      <c r="C11" s="54">
        <v>4.3702079270858896E-2</v>
      </c>
      <c r="D11" s="54">
        <v>0</v>
      </c>
      <c r="E11" s="45">
        <v>0</v>
      </c>
      <c r="H11" s="119"/>
    </row>
    <row r="12" spans="1:8" s="51" customFormat="1" ht="18" customHeight="1" x14ac:dyDescent="0.35">
      <c r="A12" s="41">
        <v>2021</v>
      </c>
      <c r="B12" s="42">
        <v>25745324</v>
      </c>
      <c r="C12" s="54">
        <v>9.357985716350159E-3</v>
      </c>
      <c r="D12" s="54">
        <v>0</v>
      </c>
      <c r="E12" s="45">
        <v>0</v>
      </c>
      <c r="H12" s="119"/>
    </row>
    <row r="13" spans="1:8" s="51" customFormat="1" ht="18" customHeight="1" x14ac:dyDescent="0.35">
      <c r="A13" s="41">
        <v>2022</v>
      </c>
      <c r="B13" s="42">
        <v>26240790</v>
      </c>
      <c r="C13" s="54">
        <v>1.9244892781306699E-2</v>
      </c>
      <c r="D13" s="54">
        <v>0</v>
      </c>
      <c r="E13" s="45">
        <v>0</v>
      </c>
      <c r="H13" s="119"/>
    </row>
    <row r="14" spans="1:8" s="51" customFormat="1" ht="18" customHeight="1" thickBot="1" x14ac:dyDescent="0.4">
      <c r="A14" s="46">
        <v>2023</v>
      </c>
      <c r="B14" s="47">
        <v>26883527</v>
      </c>
      <c r="C14" s="55">
        <v>2.4493812876822618E-2</v>
      </c>
      <c r="D14" s="55">
        <v>7.7093728964854336E-3</v>
      </c>
      <c r="E14" s="75">
        <v>205669.5511524491</v>
      </c>
      <c r="H14" s="119"/>
    </row>
    <row r="15" spans="1:8" s="51" customFormat="1" ht="18" customHeight="1" thickTop="1" x14ac:dyDescent="0.35">
      <c r="A15" s="41">
        <v>2024</v>
      </c>
      <c r="B15" s="42">
        <v>27598550.414682131</v>
      </c>
      <c r="C15" s="54">
        <v>2.6597083585131243E-2</v>
      </c>
      <c r="D15" s="54">
        <v>1.6512915644295134E-2</v>
      </c>
      <c r="E15" s="45">
        <v>448329.3108121641</v>
      </c>
      <c r="H15" s="119"/>
    </row>
    <row r="16" spans="1:8" s="51" customFormat="1" ht="18" customHeight="1" x14ac:dyDescent="0.35">
      <c r="A16" s="41">
        <v>2025</v>
      </c>
      <c r="B16" s="42">
        <v>27831595.989765201</v>
      </c>
      <c r="C16" s="54">
        <v>8.4441237522059343E-3</v>
      </c>
      <c r="D16" s="54">
        <v>9.7545247157733161E-3</v>
      </c>
      <c r="E16" s="45">
        <v>268861.37602404132</v>
      </c>
      <c r="H16" s="119"/>
    </row>
    <row r="17" spans="1:8" s="51" customFormat="1" ht="18" customHeight="1" x14ac:dyDescent="0.35">
      <c r="A17" s="41">
        <v>2026</v>
      </c>
      <c r="B17" s="42">
        <v>28318074.384044938</v>
      </c>
      <c r="C17" s="54">
        <v>1.7479356715965455E-2</v>
      </c>
      <c r="D17" s="54">
        <v>1.2016402867565334E-2</v>
      </c>
      <c r="E17" s="45">
        <v>336240.98311862722</v>
      </c>
      <c r="H17" s="119"/>
    </row>
    <row r="18" spans="1:8" s="51" customFormat="1" ht="18" customHeight="1" x14ac:dyDescent="0.35">
      <c r="A18" s="41">
        <v>2027</v>
      </c>
      <c r="B18" s="42">
        <v>28664450.582702041</v>
      </c>
      <c r="C18" s="54">
        <v>1.2231629663783217E-2</v>
      </c>
      <c r="D18" s="54">
        <v>9.8166396517085364E-3</v>
      </c>
      <c r="E18" s="45">
        <v>278653.14467550069</v>
      </c>
      <c r="H18" s="119"/>
    </row>
    <row r="19" spans="1:8" s="51" customFormat="1" ht="18" customHeight="1" x14ac:dyDescent="0.35">
      <c r="A19" s="41">
        <v>2028</v>
      </c>
      <c r="B19" s="42">
        <v>29191399.653904129</v>
      </c>
      <c r="C19" s="54">
        <v>1.8383365475006963E-2</v>
      </c>
      <c r="D19" s="54">
        <v>1.4771527434460863E-2</v>
      </c>
      <c r="E19" s="45">
        <v>424924.77289751545</v>
      </c>
      <c r="G19" s="156"/>
      <c r="H19" s="119"/>
    </row>
    <row r="20" spans="1:8" s="51" customFormat="1" ht="18" customHeight="1" x14ac:dyDescent="0.35">
      <c r="A20" s="41">
        <v>2029</v>
      </c>
      <c r="B20" s="42">
        <v>29735928.971499056</v>
      </c>
      <c r="C20" s="54">
        <v>1.8653758437447765E-2</v>
      </c>
      <c r="D20" s="54">
        <v>2.3065046434260106E-2</v>
      </c>
      <c r="E20" s="45">
        <v>670397.82551847398</v>
      </c>
      <c r="G20" s="156"/>
      <c r="H20" s="119"/>
    </row>
    <row r="21" spans="1:8" s="51" customFormat="1" ht="18" customHeight="1" x14ac:dyDescent="0.35">
      <c r="A21" s="41">
        <v>2030</v>
      </c>
      <c r="B21" s="42">
        <v>29890659.464904282</v>
      </c>
      <c r="C21" s="54">
        <v>5.2034861111462938E-3</v>
      </c>
      <c r="D21" s="54">
        <v>1.6643894592085928E-2</v>
      </c>
      <c r="E21" s="45">
        <v>489352.25802090392</v>
      </c>
      <c r="G21" s="156"/>
      <c r="H21" s="119"/>
    </row>
    <row r="22" spans="1:8" s="51" customFormat="1" ht="18" customHeight="1" x14ac:dyDescent="0.35">
      <c r="A22" s="41">
        <v>2031</v>
      </c>
      <c r="B22" s="42">
        <v>30517721.859776028</v>
      </c>
      <c r="C22" s="54">
        <v>2.0978539988654399E-2</v>
      </c>
      <c r="D22" s="54">
        <v>2.5856462132975544E-2</v>
      </c>
      <c r="E22" s="45">
        <v>769191.74248930812</v>
      </c>
      <c r="G22" s="156"/>
      <c r="H22" s="119"/>
    </row>
    <row r="23" spans="1:8" s="51" customFormat="1" ht="18" customHeight="1" x14ac:dyDescent="0.35">
      <c r="A23" s="41">
        <v>2032</v>
      </c>
      <c r="B23" s="42">
        <v>31185455.773419101</v>
      </c>
      <c r="C23" s="54">
        <v>2.1880201828668566E-2</v>
      </c>
      <c r="D23" s="54">
        <v>3.5841665796228384E-2</v>
      </c>
      <c r="E23" s="45">
        <v>1079063.2588376999</v>
      </c>
      <c r="G23" s="156"/>
      <c r="H23" s="119"/>
    </row>
    <row r="24" spans="1:8" s="51" customFormat="1" ht="18" customHeight="1" x14ac:dyDescent="0.35">
      <c r="A24" s="41">
        <v>2033</v>
      </c>
      <c r="B24" s="42">
        <v>31902416.379179839</v>
      </c>
      <c r="C24" s="54">
        <v>2.2990223743077021E-2</v>
      </c>
      <c r="D24" s="84" t="s">
        <v>299</v>
      </c>
      <c r="E24" s="74" t="s">
        <v>299</v>
      </c>
      <c r="G24" s="156"/>
      <c r="H24" s="119"/>
    </row>
    <row r="25" spans="1:8" ht="21.75" customHeight="1" x14ac:dyDescent="0.35">
      <c r="A25" s="24" t="s">
        <v>4</v>
      </c>
      <c r="B25" s="3"/>
      <c r="C25" s="3"/>
      <c r="G25" s="119"/>
    </row>
    <row r="26" spans="1:8" s="28" customFormat="1" ht="21.75" customHeight="1" x14ac:dyDescent="0.35">
      <c r="A26" s="52" t="s">
        <v>141</v>
      </c>
      <c r="B26" s="29"/>
      <c r="C26" s="29"/>
      <c r="G26" s="119"/>
    </row>
    <row r="27" spans="1:8" ht="21.75" customHeight="1" x14ac:dyDescent="0.35">
      <c r="A27" s="29" t="s">
        <v>239</v>
      </c>
      <c r="B27" s="3"/>
      <c r="C27" s="3"/>
      <c r="G27" s="119"/>
    </row>
    <row r="28" spans="1:8" ht="21.75" customHeight="1" x14ac:dyDescent="0.35">
      <c r="A28" s="29"/>
      <c r="B28" s="3"/>
      <c r="C28" s="3"/>
    </row>
    <row r="29" spans="1:8" ht="21.75" customHeight="1" x14ac:dyDescent="0.35">
      <c r="A29" s="70" t="s">
        <v>240</v>
      </c>
    </row>
    <row r="30" spans="1:8" ht="21.75" customHeight="1" x14ac:dyDescent="0.35">
      <c r="A30" s="260" t="str">
        <f>Headings!F32</f>
        <v>Page 32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0577-98A9-4B1D-A4B2-E54E50772271}">
  <sheetPr>
    <pageSetUpPr fitToPage="1"/>
  </sheetPr>
  <dimension ref="A1:I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55" customWidth="1"/>
    <col min="2" max="2" width="20.7265625" style="155" customWidth="1"/>
    <col min="3" max="3" width="10.7265625" style="155" customWidth="1"/>
    <col min="4" max="5" width="17.7265625" style="156" customWidth="1"/>
    <col min="6" max="16384" width="10.7265625" style="156"/>
  </cols>
  <sheetData>
    <row r="1" spans="1:8" ht="20.399999999999999" x14ac:dyDescent="0.35">
      <c r="A1" s="269" t="str">
        <f>Headings!E33</f>
        <v>March 2024 Penalties and Interest on Delinquent Property Taxes Forecast</v>
      </c>
      <c r="B1" s="275"/>
      <c r="C1" s="275"/>
      <c r="D1" s="275"/>
      <c r="E1" s="275"/>
    </row>
    <row r="2" spans="1:8" ht="21.75" customHeight="1" x14ac:dyDescent="0.35">
      <c r="A2" s="261" t="s">
        <v>84</v>
      </c>
      <c r="B2" s="262"/>
      <c r="C2" s="262"/>
      <c r="D2" s="262"/>
      <c r="E2" s="262"/>
    </row>
    <row r="4" spans="1:8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8" s="51" customFormat="1" ht="18" customHeight="1" x14ac:dyDescent="0.35">
      <c r="A5" s="36">
        <v>2015</v>
      </c>
      <c r="B5" s="37">
        <v>20035786.429999992</v>
      </c>
      <c r="C5" s="76" t="s">
        <v>78</v>
      </c>
      <c r="D5" s="39">
        <v>0</v>
      </c>
      <c r="E5" s="40">
        <v>0</v>
      </c>
      <c r="G5" s="119"/>
    </row>
    <row r="6" spans="1:8" s="51" customFormat="1" ht="18" customHeight="1" x14ac:dyDescent="0.35">
      <c r="A6" s="41">
        <v>2016</v>
      </c>
      <c r="B6" s="42">
        <v>17563229.40999997</v>
      </c>
      <c r="C6" s="54">
        <v>-0.12340703613699</v>
      </c>
      <c r="D6" s="54">
        <v>0</v>
      </c>
      <c r="E6" s="45">
        <v>0</v>
      </c>
      <c r="G6" s="119"/>
    </row>
    <row r="7" spans="1:8" s="51" customFormat="1" ht="18" customHeight="1" x14ac:dyDescent="0.35">
      <c r="A7" s="41">
        <v>2017</v>
      </c>
      <c r="B7" s="42">
        <v>19839056.089999989</v>
      </c>
      <c r="C7" s="54">
        <v>0.12957905558668115</v>
      </c>
      <c r="D7" s="54">
        <v>0</v>
      </c>
      <c r="E7" s="45">
        <v>0</v>
      </c>
      <c r="G7" s="119"/>
    </row>
    <row r="8" spans="1:8" s="51" customFormat="1" ht="18" customHeight="1" x14ac:dyDescent="0.35">
      <c r="A8" s="41">
        <v>2018</v>
      </c>
      <c r="B8" s="42">
        <v>20836238.569999989</v>
      </c>
      <c r="C8" s="54">
        <v>5.0263605056423799E-2</v>
      </c>
      <c r="D8" s="54">
        <v>0</v>
      </c>
      <c r="E8" s="45">
        <v>0</v>
      </c>
      <c r="H8" s="119"/>
    </row>
    <row r="9" spans="1:8" s="51" customFormat="1" ht="18" customHeight="1" x14ac:dyDescent="0.35">
      <c r="A9" s="41">
        <v>2019</v>
      </c>
      <c r="B9" s="42">
        <v>21270217.999999989</v>
      </c>
      <c r="C9" s="54">
        <v>2.082810813199476E-2</v>
      </c>
      <c r="D9" s="54">
        <v>0</v>
      </c>
      <c r="E9" s="45">
        <v>0</v>
      </c>
      <c r="H9" s="119"/>
    </row>
    <row r="10" spans="1:8" s="51" customFormat="1" ht="18" customHeight="1" x14ac:dyDescent="0.35">
      <c r="A10" s="41">
        <v>2020</v>
      </c>
      <c r="B10" s="42">
        <v>20379664.999999978</v>
      </c>
      <c r="C10" s="54">
        <v>-4.1868541262718217E-2</v>
      </c>
      <c r="D10" s="54">
        <v>0</v>
      </c>
      <c r="E10" s="45">
        <v>0</v>
      </c>
      <c r="H10" s="119"/>
    </row>
    <row r="11" spans="1:8" s="51" customFormat="1" ht="18" customHeight="1" x14ac:dyDescent="0.35">
      <c r="A11" s="41">
        <v>2021</v>
      </c>
      <c r="B11" s="42">
        <v>28056271.57999998</v>
      </c>
      <c r="C11" s="54">
        <v>0.37667972363628199</v>
      </c>
      <c r="D11" s="54">
        <v>0</v>
      </c>
      <c r="E11" s="45">
        <v>0</v>
      </c>
      <c r="H11" s="119"/>
    </row>
    <row r="12" spans="1:8" s="51" customFormat="1" ht="18" customHeight="1" x14ac:dyDescent="0.35">
      <c r="A12" s="41">
        <v>2022</v>
      </c>
      <c r="B12" s="42">
        <v>22896280.569999978</v>
      </c>
      <c r="C12" s="54">
        <v>-0.18391577780699564</v>
      </c>
      <c r="D12" s="54">
        <v>0</v>
      </c>
      <c r="E12" s="45">
        <v>0</v>
      </c>
      <c r="H12" s="119"/>
    </row>
    <row r="13" spans="1:8" s="51" customFormat="1" ht="18" customHeight="1" thickBot="1" x14ac:dyDescent="0.4">
      <c r="A13" s="46">
        <v>2023</v>
      </c>
      <c r="B13" s="47">
        <v>19530962.999999989</v>
      </c>
      <c r="C13" s="55">
        <v>-0.14698097185310621</v>
      </c>
      <c r="D13" s="55">
        <v>4.591771962129032E-2</v>
      </c>
      <c r="E13" s="75">
        <v>857445.34789267927</v>
      </c>
      <c r="H13" s="119"/>
    </row>
    <row r="14" spans="1:8" s="51" customFormat="1" ht="18" customHeight="1" thickTop="1" x14ac:dyDescent="0.35">
      <c r="A14" s="41">
        <v>2024</v>
      </c>
      <c r="B14" s="42">
        <v>16921118.595315371</v>
      </c>
      <c r="C14" s="54">
        <v>-0.13362599707370393</v>
      </c>
      <c r="D14" s="54">
        <v>2.7271325771760058E-2</v>
      </c>
      <c r="E14" s="45">
        <v>449210.76453560032</v>
      </c>
      <c r="H14" s="119"/>
    </row>
    <row r="15" spans="1:8" s="51" customFormat="1" ht="18" customHeight="1" x14ac:dyDescent="0.35">
      <c r="A15" s="41">
        <v>2025</v>
      </c>
      <c r="B15" s="42">
        <v>17071795.91940954</v>
      </c>
      <c r="C15" s="54">
        <v>8.9046905052649894E-3</v>
      </c>
      <c r="D15" s="54">
        <v>1.4816692257662689E-2</v>
      </c>
      <c r="E15" s="45">
        <v>249254.4203828387</v>
      </c>
      <c r="H15" s="119"/>
    </row>
    <row r="16" spans="1:8" s="51" customFormat="1" ht="18" customHeight="1" x14ac:dyDescent="0.35">
      <c r="A16" s="41">
        <v>2026</v>
      </c>
      <c r="B16" s="42">
        <v>17635185.274802342</v>
      </c>
      <c r="C16" s="54">
        <v>3.3001176797823772E-2</v>
      </c>
      <c r="D16" s="54">
        <v>2.9765875675455744E-2</v>
      </c>
      <c r="E16" s="45">
        <v>509753.47387490049</v>
      </c>
      <c r="H16" s="119"/>
    </row>
    <row r="17" spans="1:9" s="51" customFormat="1" ht="18" customHeight="1" x14ac:dyDescent="0.35">
      <c r="A17" s="41">
        <v>2027</v>
      </c>
      <c r="B17" s="42">
        <v>17954715.47967352</v>
      </c>
      <c r="C17" s="54">
        <v>1.8118902630851919E-2</v>
      </c>
      <c r="D17" s="54">
        <v>3.4664320505052748E-2</v>
      </c>
      <c r="E17" s="45">
        <v>601536.16939320788</v>
      </c>
      <c r="H17" s="119"/>
    </row>
    <row r="18" spans="1:9" s="51" customFormat="1" ht="18" customHeight="1" x14ac:dyDescent="0.35">
      <c r="A18" s="41">
        <v>2028</v>
      </c>
      <c r="B18" s="42">
        <v>18268611.181074522</v>
      </c>
      <c r="C18" s="54">
        <v>1.7482633002809944E-2</v>
      </c>
      <c r="D18" s="54">
        <v>3.2936982433355855E-2</v>
      </c>
      <c r="E18" s="45">
        <v>582526.26809369028</v>
      </c>
      <c r="G18" s="156"/>
      <c r="H18" s="119"/>
    </row>
    <row r="19" spans="1:9" s="51" customFormat="1" ht="18" customHeight="1" x14ac:dyDescent="0.35">
      <c r="A19" s="41">
        <v>2029</v>
      </c>
      <c r="B19" s="42">
        <v>18564072.465687692</v>
      </c>
      <c r="C19" s="54">
        <v>1.6173166185684318E-2</v>
      </c>
      <c r="D19" s="54">
        <v>3.6607382227258345E-2</v>
      </c>
      <c r="E19" s="45">
        <v>655582.92184433341</v>
      </c>
      <c r="G19" s="156"/>
      <c r="H19" s="119"/>
    </row>
    <row r="20" spans="1:9" s="51" customFormat="1" ht="18" customHeight="1" x14ac:dyDescent="0.35">
      <c r="A20" s="41">
        <v>2030</v>
      </c>
      <c r="B20" s="42">
        <v>19020171.583095402</v>
      </c>
      <c r="C20" s="54">
        <v>2.4568914943136733E-2</v>
      </c>
      <c r="D20" s="54">
        <v>5.2863155582314247E-2</v>
      </c>
      <c r="E20" s="45">
        <v>954982.88098360226</v>
      </c>
      <c r="G20" s="156"/>
      <c r="H20" s="119"/>
    </row>
    <row r="21" spans="1:9" s="51" customFormat="1" ht="18" customHeight="1" x14ac:dyDescent="0.35">
      <c r="A21" s="41">
        <v>2031</v>
      </c>
      <c r="B21" s="42">
        <v>19338014.149675891</v>
      </c>
      <c r="C21" s="54">
        <v>1.6710814894171477E-2</v>
      </c>
      <c r="D21" s="54">
        <v>4.7709937975458416E-2</v>
      </c>
      <c r="E21" s="45">
        <v>880601.98935632035</v>
      </c>
      <c r="G21" s="156"/>
      <c r="H21" s="119"/>
    </row>
    <row r="22" spans="1:9" s="51" customFormat="1" ht="18" customHeight="1" x14ac:dyDescent="0.35">
      <c r="A22" s="41">
        <v>2032</v>
      </c>
      <c r="B22" s="42">
        <v>19636369.74503123</v>
      </c>
      <c r="C22" s="54">
        <v>1.5428450566127072E-2</v>
      </c>
      <c r="D22" s="54">
        <v>5.6808086470113706E-2</v>
      </c>
      <c r="E22" s="45">
        <v>1055541.3085083403</v>
      </c>
      <c r="G22" s="156"/>
      <c r="H22" s="119"/>
    </row>
    <row r="23" spans="1:9" s="51" customFormat="1" ht="18" customHeight="1" x14ac:dyDescent="0.35">
      <c r="A23" s="41">
        <v>2033</v>
      </c>
      <c r="B23" s="42">
        <v>19984554.436089572</v>
      </c>
      <c r="C23" s="54">
        <v>1.7731622269256064E-2</v>
      </c>
      <c r="D23" s="84" t="s">
        <v>299</v>
      </c>
      <c r="E23" s="74" t="s">
        <v>299</v>
      </c>
      <c r="G23" s="156"/>
      <c r="H23" s="119"/>
    </row>
    <row r="24" spans="1:9" ht="21.75" customHeight="1" x14ac:dyDescent="0.35">
      <c r="A24" s="24" t="s">
        <v>4</v>
      </c>
      <c r="B24" s="3"/>
      <c r="C24" s="3"/>
      <c r="G24" s="119"/>
    </row>
    <row r="25" spans="1:9" s="28" customFormat="1" ht="21.75" customHeight="1" x14ac:dyDescent="0.35">
      <c r="A25" s="29" t="s">
        <v>241</v>
      </c>
      <c r="B25" s="29"/>
      <c r="C25" s="29"/>
      <c r="G25" s="119"/>
      <c r="I25" s="170"/>
    </row>
    <row r="26" spans="1:9" ht="21.75" customHeight="1" x14ac:dyDescent="0.35">
      <c r="A26" s="29" t="s">
        <v>238</v>
      </c>
      <c r="B26" s="3"/>
      <c r="C26" s="3"/>
      <c r="G26" s="119"/>
    </row>
    <row r="27" spans="1:9" ht="21.75" customHeight="1" x14ac:dyDescent="0.35">
      <c r="A27" s="70" t="s">
        <v>255</v>
      </c>
      <c r="B27" s="3"/>
      <c r="C27" s="3"/>
    </row>
    <row r="28" spans="1:9" ht="21.75" customHeight="1" x14ac:dyDescent="0.35">
      <c r="A28" s="29" t="s">
        <v>250</v>
      </c>
    </row>
    <row r="29" spans="1:9" ht="21.75" customHeight="1" x14ac:dyDescent="0.35">
      <c r="A29" s="85" t="s">
        <v>256</v>
      </c>
      <c r="B29" s="156"/>
      <c r="C29" s="156"/>
    </row>
    <row r="30" spans="1:9" ht="21.75" customHeight="1" x14ac:dyDescent="0.35">
      <c r="A30" s="260" t="str">
        <f>Headings!F33</f>
        <v>Page 33</v>
      </c>
      <c r="B30" s="263"/>
      <c r="C30" s="263"/>
      <c r="D30" s="263"/>
      <c r="E30" s="262"/>
    </row>
    <row r="32" spans="1:9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8" width="10.7265625" style="18"/>
    <col min="9" max="9" width="10.7265625" style="18" customWidth="1"/>
    <col min="10" max="16384" width="10.7265625" style="18"/>
  </cols>
  <sheetData>
    <row r="1" spans="1:5" ht="23.4" x14ac:dyDescent="0.35">
      <c r="A1" s="261" t="str">
        <f>Headings!E34</f>
        <v>March 2024 Current Expense Property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2015</v>
      </c>
      <c r="B5" s="164">
        <v>327660659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67">
        <v>336385866</v>
      </c>
      <c r="C6" s="54">
        <v>2.6628790366926447E-2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67">
        <v>346643924</v>
      </c>
      <c r="C7" s="54">
        <v>3.0494913838026605E-2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67">
        <v>358276382</v>
      </c>
      <c r="C8" s="54">
        <v>3.3557368800152476E-2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67">
        <v>369308535</v>
      </c>
      <c r="C9" s="54">
        <v>3.0792297662534773E-2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67">
        <v>379849947.59997839</v>
      </c>
      <c r="C10" s="54">
        <v>2.8543647386807258E-2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67">
        <v>389618952</v>
      </c>
      <c r="C11" s="54">
        <v>2.5718061728704944E-2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67">
        <v>401631676</v>
      </c>
      <c r="C12" s="54">
        <v>3.0831980678393656E-2</v>
      </c>
      <c r="D12" s="44">
        <v>0</v>
      </c>
      <c r="E12" s="45">
        <v>0</v>
      </c>
    </row>
    <row r="13" spans="1:5" s="51" customFormat="1" ht="18" customHeight="1" x14ac:dyDescent="0.35">
      <c r="A13" s="41">
        <v>2023</v>
      </c>
      <c r="B13" s="67">
        <v>411213123</v>
      </c>
      <c r="C13" s="54">
        <v>2.3856303106929211E-2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2024</v>
      </c>
      <c r="B14" s="66">
        <v>421133240</v>
      </c>
      <c r="C14" s="55">
        <v>2.412402825967197E-2</v>
      </c>
      <c r="D14" s="53">
        <v>5.7849920467341054E-3</v>
      </c>
      <c r="E14" s="75">
        <v>2422239.8060023189</v>
      </c>
    </row>
    <row r="15" spans="1:5" s="51" customFormat="1" ht="18" customHeight="1" thickTop="1" x14ac:dyDescent="0.35">
      <c r="A15" s="41">
        <v>2025</v>
      </c>
      <c r="B15" s="67">
        <v>430810250.81449687</v>
      </c>
      <c r="C15" s="54">
        <v>2.2978501565197984E-2</v>
      </c>
      <c r="D15" s="44">
        <v>7.2190625604240388E-3</v>
      </c>
      <c r="E15" s="45">
        <v>3087755.4525187612</v>
      </c>
    </row>
    <row r="16" spans="1:5" s="51" customFormat="1" ht="18" customHeight="1" x14ac:dyDescent="0.35">
      <c r="A16" s="41">
        <v>2026</v>
      </c>
      <c r="B16" s="67">
        <v>440801401.00926942</v>
      </c>
      <c r="C16" s="54">
        <v>2.3191533107401963E-2</v>
      </c>
      <c r="D16" s="44">
        <v>8.4857572508565404E-3</v>
      </c>
      <c r="E16" s="45">
        <v>3709059.5062034726</v>
      </c>
    </row>
    <row r="17" spans="1:5" s="51" customFormat="1" ht="18" customHeight="1" x14ac:dyDescent="0.35">
      <c r="A17" s="41">
        <v>2027</v>
      </c>
      <c r="B17" s="67">
        <v>450970996.60748464</v>
      </c>
      <c r="C17" s="54">
        <v>2.3070697087011593E-2</v>
      </c>
      <c r="D17" s="44">
        <v>9.5949138832471803E-3</v>
      </c>
      <c r="E17" s="45">
        <v>4285904.9870286584</v>
      </c>
    </row>
    <row r="18" spans="1:5" s="51" customFormat="1" ht="18" customHeight="1" x14ac:dyDescent="0.35">
      <c r="A18" s="41">
        <v>2028</v>
      </c>
      <c r="B18" s="67">
        <v>461333625.03338617</v>
      </c>
      <c r="C18" s="54">
        <v>2.2978480886479025E-2</v>
      </c>
      <c r="D18" s="44">
        <v>1.0625298126688332E-2</v>
      </c>
      <c r="E18" s="45">
        <v>4850271.7188374996</v>
      </c>
    </row>
    <row r="19" spans="1:5" s="51" customFormat="1" ht="18" customHeight="1" x14ac:dyDescent="0.35">
      <c r="A19" s="41">
        <v>2029</v>
      </c>
      <c r="B19" s="67">
        <v>471810616.27492285</v>
      </c>
      <c r="C19" s="54">
        <v>2.2710226770872088E-2</v>
      </c>
      <c r="D19" s="44">
        <v>1.1451021939981043E-2</v>
      </c>
      <c r="E19" s="45">
        <v>5341547.5404015779</v>
      </c>
    </row>
    <row r="20" spans="1:5" s="51" customFormat="1" ht="18" customHeight="1" x14ac:dyDescent="0.35">
      <c r="A20" s="41">
        <v>2030</v>
      </c>
      <c r="B20" s="67">
        <v>482581366.73883271</v>
      </c>
      <c r="C20" s="54">
        <v>2.2828546226763446E-2</v>
      </c>
      <c r="D20" s="44">
        <v>1.2511521741047416E-2</v>
      </c>
      <c r="E20" s="45">
        <v>5963218.3260443211</v>
      </c>
    </row>
    <row r="21" spans="1:5" s="51" customFormat="1" ht="18" customHeight="1" x14ac:dyDescent="0.35">
      <c r="A21" s="41">
        <v>2031</v>
      </c>
      <c r="B21" s="67">
        <v>493491714.47730511</v>
      </c>
      <c r="C21" s="54">
        <v>2.2608307096898317E-2</v>
      </c>
      <c r="D21" s="44">
        <v>1.3336974958343628E-2</v>
      </c>
      <c r="E21" s="45">
        <v>6495062.1567958593</v>
      </c>
    </row>
    <row r="22" spans="1:5" s="51" customFormat="1" ht="18" customHeight="1" x14ac:dyDescent="0.35">
      <c r="A22" s="41">
        <v>2032</v>
      </c>
      <c r="B22" s="67">
        <v>504600000.42830598</v>
      </c>
      <c r="C22" s="54">
        <v>2.2509569310128041E-2</v>
      </c>
      <c r="D22" s="44">
        <v>1.4030713188339483E-2</v>
      </c>
      <c r="E22" s="45">
        <v>6981936.3346350789</v>
      </c>
    </row>
    <row r="23" spans="1:5" s="51" customFormat="1" ht="18" customHeight="1" x14ac:dyDescent="0.35">
      <c r="A23" s="41">
        <v>2033</v>
      </c>
      <c r="B23" s="67">
        <v>515912792.08732504</v>
      </c>
      <c r="C23" s="54">
        <v>2.2419325504194898E-2</v>
      </c>
      <c r="D23" s="73" t="s">
        <v>299</v>
      </c>
      <c r="E23" s="74" t="s">
        <v>299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248</v>
      </c>
      <c r="B25" s="3"/>
      <c r="C25" s="3"/>
    </row>
    <row r="26" spans="1:5" s="156" customFormat="1" ht="21.75" customHeight="1" x14ac:dyDescent="0.35">
      <c r="A26" s="70" t="s">
        <v>249</v>
      </c>
      <c r="B26" s="3"/>
      <c r="C26" s="3"/>
    </row>
    <row r="27" spans="1:5" ht="21.75" customHeight="1" x14ac:dyDescent="0.35">
      <c r="A27" s="29" t="s">
        <v>266</v>
      </c>
      <c r="B27" s="3"/>
      <c r="C27" s="3"/>
    </row>
    <row r="28" spans="1:5" ht="21.75" customHeight="1" x14ac:dyDescent="0.35">
      <c r="A28" s="70" t="s">
        <v>140</v>
      </c>
      <c r="B28" s="3"/>
      <c r="C28" s="3"/>
      <c r="D28" s="156"/>
      <c r="E28" s="156"/>
    </row>
    <row r="29" spans="1:5" ht="21.75" customHeight="1" x14ac:dyDescent="0.35">
      <c r="A29" s="70"/>
      <c r="B29" s="156"/>
      <c r="C29" s="156"/>
      <c r="D29" s="156"/>
      <c r="E29" s="156"/>
    </row>
    <row r="30" spans="1:5" ht="21.75" customHeight="1" x14ac:dyDescent="0.35">
      <c r="A30" s="260" t="str">
        <f>Headings!F34</f>
        <v>Page 34</v>
      </c>
      <c r="B30" s="260"/>
      <c r="C30" s="260"/>
      <c r="D30" s="260"/>
      <c r="E30" s="260"/>
    </row>
    <row r="33" spans="1:2" ht="21.75" customHeight="1" x14ac:dyDescent="0.35">
      <c r="A33" s="29"/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Headings!E35</f>
        <v>March 2024 Dev. Disabilities &amp; Mental Health Property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6068166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6196773</v>
      </c>
      <c r="C6" s="43">
        <v>2.1193718167894504E-2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6366874</v>
      </c>
      <c r="C7" s="43">
        <v>2.7449932408368127E-2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6554111</v>
      </c>
      <c r="C8" s="43">
        <v>2.9407995195130265E-2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6762538</v>
      </c>
      <c r="C9" s="43">
        <v>3.1800956681997006E-2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6978846</v>
      </c>
      <c r="C10" s="43">
        <v>3.1986215826069975E-2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7175843.3465132145</v>
      </c>
      <c r="C11" s="43">
        <v>2.8227782431825332E-2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7371146</v>
      </c>
      <c r="C12" s="43">
        <v>2.721668298147617E-2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7558878</v>
      </c>
      <c r="C13" s="43">
        <v>2.5468495672179126E-2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7747829</v>
      </c>
      <c r="C14" s="43">
        <v>2.4997228424641804E-2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7825307</v>
      </c>
      <c r="C15" s="48">
        <v>9.9999625701598926E-3</v>
      </c>
      <c r="D15" s="53">
        <v>-8.4407612389375553E-3</v>
      </c>
      <c r="E15" s="75">
        <v>-66613.819352757186</v>
      </c>
    </row>
    <row r="16" spans="1:5" s="51" customFormat="1" ht="18" customHeight="1" thickTop="1" x14ac:dyDescent="0.35">
      <c r="A16" s="41">
        <v>2025</v>
      </c>
      <c r="B16" s="42">
        <v>8004653.3934310386</v>
      </c>
      <c r="C16" s="43">
        <v>2.2918767714932953E-2</v>
      </c>
      <c r="D16" s="44">
        <v>-7.026043043797614E-3</v>
      </c>
      <c r="E16" s="45">
        <v>-56638.987255340442</v>
      </c>
    </row>
    <row r="17" spans="1:5" s="51" customFormat="1" ht="18" customHeight="1" x14ac:dyDescent="0.35">
      <c r="A17" s="41">
        <v>2026</v>
      </c>
      <c r="B17" s="42">
        <v>8188831.1493646847</v>
      </c>
      <c r="C17" s="43">
        <v>2.3008835846008102E-2</v>
      </c>
      <c r="D17" s="44">
        <v>-5.8620280114594081E-3</v>
      </c>
      <c r="E17" s="45">
        <v>-48286.212710161693</v>
      </c>
    </row>
    <row r="18" spans="1:5" s="51" customFormat="1" ht="18" customHeight="1" x14ac:dyDescent="0.35">
      <c r="A18" s="41">
        <v>2027</v>
      </c>
      <c r="B18" s="42">
        <v>8376189.4627699638</v>
      </c>
      <c r="C18" s="43">
        <v>2.2879738266408767E-2</v>
      </c>
      <c r="D18" s="44">
        <v>-4.8382600478457105E-3</v>
      </c>
      <c r="E18" s="45">
        <v>-40723.212322103791</v>
      </c>
    </row>
    <row r="19" spans="1:5" s="51" customFormat="1" ht="18" customHeight="1" x14ac:dyDescent="0.35">
      <c r="A19" s="41">
        <v>2028</v>
      </c>
      <c r="B19" s="42">
        <v>8566867.5778710227</v>
      </c>
      <c r="C19" s="43">
        <v>2.276430302210497E-2</v>
      </c>
      <c r="D19" s="44">
        <v>-3.9072939631636938E-3</v>
      </c>
      <c r="E19" s="45">
        <v>-33604.572915123776</v>
      </c>
    </row>
    <row r="20" spans="1:5" s="51" customFormat="1" ht="18" customHeight="1" x14ac:dyDescent="0.35">
      <c r="A20" s="41">
        <v>2029</v>
      </c>
      <c r="B20" s="42">
        <v>8759645.6187517419</v>
      </c>
      <c r="C20" s="43">
        <v>2.2502745505099453E-2</v>
      </c>
      <c r="D20" s="44">
        <v>-3.1672979722675576E-3</v>
      </c>
      <c r="E20" s="45">
        <v>-27832.561822678894</v>
      </c>
    </row>
    <row r="21" spans="1:5" s="51" customFormat="1" ht="18" customHeight="1" x14ac:dyDescent="0.35">
      <c r="A21" s="41">
        <v>2030</v>
      </c>
      <c r="B21" s="42">
        <v>8957730.3665252421</v>
      </c>
      <c r="C21" s="43">
        <v>2.2613328939867339E-2</v>
      </c>
      <c r="D21" s="44">
        <v>-2.214872325675965E-3</v>
      </c>
      <c r="E21" s="45">
        <v>-19884.270209487528</v>
      </c>
    </row>
    <row r="22" spans="1:5" s="51" customFormat="1" ht="18" customHeight="1" x14ac:dyDescent="0.35">
      <c r="A22" s="41">
        <v>2031</v>
      </c>
      <c r="B22" s="42">
        <v>9158191.2924329899</v>
      </c>
      <c r="C22" s="43">
        <v>2.2378539842733414E-2</v>
      </c>
      <c r="D22" s="44">
        <v>-1.4857774474296148E-3</v>
      </c>
      <c r="E22" s="45">
        <v>-13627.281188603491</v>
      </c>
    </row>
    <row r="23" spans="1:5" s="51" customFormat="1" ht="18" customHeight="1" x14ac:dyDescent="0.35">
      <c r="A23" s="41">
        <v>2032</v>
      </c>
      <c r="B23" s="42">
        <v>9361925.4376337342</v>
      </c>
      <c r="C23" s="43">
        <v>2.2246111562343129E-2</v>
      </c>
      <c r="D23" s="44">
        <v>-9.0794863461007846E-4</v>
      </c>
      <c r="E23" s="45">
        <v>-8507.8721293043345</v>
      </c>
    </row>
    <row r="24" spans="1:5" s="51" customFormat="1" ht="18" customHeight="1" x14ac:dyDescent="0.35">
      <c r="A24" s="41">
        <v>2033</v>
      </c>
      <c r="B24" s="42">
        <v>9569298.604562249</v>
      </c>
      <c r="C24" s="43">
        <v>2.2150696276099557E-2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18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111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0" t="str">
        <f>Headings!F35</f>
        <v>Page 35</v>
      </c>
      <c r="B30" s="263"/>
      <c r="C30" s="263"/>
      <c r="D30" s="263"/>
      <c r="E30" s="262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Headings!E36</f>
        <v>March 2024 Veterans Aid Property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2703839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2761143</v>
      </c>
      <c r="C6" s="43">
        <v>2.1193569587538263E-2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2836936</v>
      </c>
      <c r="C7" s="43">
        <v>2.7449864059920115E-2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2920364</v>
      </c>
      <c r="C8" s="43">
        <v>2.9407783608794924E-2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3013234</v>
      </c>
      <c r="C9" s="43">
        <v>3.1800830307454842E-2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3109616</v>
      </c>
      <c r="C10" s="43">
        <v>3.1986231404530718E-2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3197393.5638945228</v>
      </c>
      <c r="C11" s="43">
        <v>2.8227782431825332E-2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3284416</v>
      </c>
      <c r="C12" s="43">
        <v>2.7216679575560621E-2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3368065</v>
      </c>
      <c r="C13" s="43">
        <v>2.5468454665913187E-2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3452257</v>
      </c>
      <c r="C14" s="43">
        <v>2.4997142276054651E-2</v>
      </c>
      <c r="D14" s="44">
        <v>0</v>
      </c>
      <c r="E14" s="67">
        <v>0</v>
      </c>
    </row>
    <row r="15" spans="1:5" s="51" customFormat="1" ht="18" customHeight="1" thickBot="1" x14ac:dyDescent="0.4">
      <c r="A15" s="46">
        <v>2024</v>
      </c>
      <c r="B15" s="47">
        <v>3486780</v>
      </c>
      <c r="C15" s="48">
        <v>1.0000124556196033E-2</v>
      </c>
      <c r="D15" s="53">
        <v>-8.4406022104656087E-3</v>
      </c>
      <c r="E15" s="75">
        <v>-29681.048902381677</v>
      </c>
    </row>
    <row r="16" spans="1:5" s="51" customFormat="1" ht="18" customHeight="1" thickTop="1" x14ac:dyDescent="0.35">
      <c r="A16" s="41">
        <v>2025</v>
      </c>
      <c r="B16" s="42">
        <v>3566692.7008930738</v>
      </c>
      <c r="C16" s="43">
        <v>2.2918767714932953E-2</v>
      </c>
      <c r="D16" s="44">
        <v>-7.025883788430054E-3</v>
      </c>
      <c r="E16" s="45">
        <v>-25236.476980007254</v>
      </c>
    </row>
    <row r="17" spans="1:5" s="51" customFormat="1" ht="18" customHeight="1" x14ac:dyDescent="0.35">
      <c r="A17" s="41">
        <v>2026</v>
      </c>
      <c r="B17" s="42">
        <v>3648758.1477610776</v>
      </c>
      <c r="C17" s="43">
        <v>2.3008835846008102E-2</v>
      </c>
      <c r="D17" s="44">
        <v>-5.8618685694045158E-3</v>
      </c>
      <c r="E17" s="45">
        <v>-21514.656794162467</v>
      </c>
    </row>
    <row r="18" spans="1:5" s="51" customFormat="1" ht="18" customHeight="1" x14ac:dyDescent="0.35">
      <c r="A18" s="41">
        <v>2027</v>
      </c>
      <c r="B18" s="42">
        <v>3732240.7791792774</v>
      </c>
      <c r="C18" s="43">
        <v>2.2879738266408767E-2</v>
      </c>
      <c r="D18" s="44">
        <v>-4.8381004415966045E-3</v>
      </c>
      <c r="E18" s="45">
        <v>-18144.741845427081</v>
      </c>
    </row>
    <row r="19" spans="1:5" s="51" customFormat="1" ht="18" customHeight="1" x14ac:dyDescent="0.35">
      <c r="A19" s="41">
        <v>2028</v>
      </c>
      <c r="B19" s="42">
        <v>3817202.6392279714</v>
      </c>
      <c r="C19" s="43">
        <v>2.276430302210497E-2</v>
      </c>
      <c r="D19" s="44">
        <v>-3.9071342076044679E-3</v>
      </c>
      <c r="E19" s="45">
        <v>-14972.823841300327</v>
      </c>
    </row>
    <row r="20" spans="1:5" s="51" customFormat="1" ht="18" customHeight="1" x14ac:dyDescent="0.35">
      <c r="A20" s="41">
        <v>2029</v>
      </c>
      <c r="B20" s="42">
        <v>3903100.1787599125</v>
      </c>
      <c r="C20" s="43">
        <v>2.2502745505099453E-2</v>
      </c>
      <c r="D20" s="44">
        <v>-3.1671380980260455E-3</v>
      </c>
      <c r="E20" s="45">
        <v>-12400.93274310464</v>
      </c>
    </row>
    <row r="21" spans="1:5" s="51" customFormat="1" ht="18" customHeight="1" x14ac:dyDescent="0.35">
      <c r="A21" s="41">
        <v>2030</v>
      </c>
      <c r="B21" s="42">
        <v>3991362.2669874653</v>
      </c>
      <c r="C21" s="43">
        <v>2.2613328939867339E-2</v>
      </c>
      <c r="D21" s="44">
        <v>-2.2147122986821977E-3</v>
      </c>
      <c r="E21" s="45">
        <v>-8859.3399904281832</v>
      </c>
    </row>
    <row r="22" spans="1:5" s="51" customFormat="1" ht="18" customHeight="1" x14ac:dyDescent="0.35">
      <c r="A22" s="41">
        <v>2031</v>
      </c>
      <c r="B22" s="42">
        <v>4080683.1265060273</v>
      </c>
      <c r="C22" s="43">
        <v>2.2378539842733414E-2</v>
      </c>
      <c r="D22" s="44">
        <v>-1.4856173035020515E-3</v>
      </c>
      <c r="E22" s="45">
        <v>-6071.35317017138</v>
      </c>
    </row>
    <row r="23" spans="1:5" s="51" customFormat="1" ht="18" customHeight="1" x14ac:dyDescent="0.35">
      <c r="A23" s="41">
        <v>2032</v>
      </c>
      <c r="B23" s="42">
        <v>4171462.4585888516</v>
      </c>
      <c r="C23" s="43">
        <v>2.2246111562343129E-2</v>
      </c>
      <c r="D23" s="44">
        <v>-9.0778839800897959E-4</v>
      </c>
      <c r="E23" s="45">
        <v>-3790.2459639487788</v>
      </c>
    </row>
    <row r="24" spans="1:5" s="51" customFormat="1" ht="18" customHeight="1" x14ac:dyDescent="0.35">
      <c r="A24" s="41">
        <v>2033</v>
      </c>
      <c r="B24" s="42">
        <v>4263863.2565362044</v>
      </c>
      <c r="C24" s="43">
        <v>2.2150696276099557E-2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0" t="str">
        <f>Headings!F36</f>
        <v>Page 36</v>
      </c>
      <c r="B30" s="263"/>
      <c r="C30" s="263"/>
      <c r="D30" s="263"/>
      <c r="E30" s="262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Headings!E37</f>
        <v>March 2024 AFIS Lid Lift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18945323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19590685</v>
      </c>
      <c r="C6" s="43">
        <v>3.4064449574177313E-2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20234950</v>
      </c>
      <c r="C7" s="43">
        <v>3.2886292643672155E-2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21022256</v>
      </c>
      <c r="C8" s="43">
        <v>3.8908225619534553E-2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22120820</v>
      </c>
      <c r="C9" s="54">
        <v>5.225718876223362E-2</v>
      </c>
      <c r="D9" s="5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21170033</v>
      </c>
      <c r="C10" s="54">
        <v>-4.2981544083808831E-2</v>
      </c>
      <c r="D10" s="5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21767616</v>
      </c>
      <c r="C11" s="54">
        <v>2.8227778388441704E-2</v>
      </c>
      <c r="D11" s="5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22359967</v>
      </c>
      <c r="C12" s="54">
        <v>2.7212488496673126E-2</v>
      </c>
      <c r="D12" s="5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22930967</v>
      </c>
      <c r="C13" s="54">
        <v>2.5536710318043054E-2</v>
      </c>
      <c r="D13" s="5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23504071</v>
      </c>
      <c r="C14" s="54">
        <v>2.4992578812746968E-2</v>
      </c>
      <c r="D14" s="54">
        <v>0</v>
      </c>
      <c r="E14" s="67">
        <v>0</v>
      </c>
    </row>
    <row r="15" spans="1:5" s="51" customFormat="1" ht="18" customHeight="1" thickBot="1" x14ac:dyDescent="0.4">
      <c r="A15" s="46">
        <v>2024</v>
      </c>
      <c r="B15" s="47">
        <v>24050093</v>
      </c>
      <c r="C15" s="55">
        <v>2.3230954331272979E-2</v>
      </c>
      <c r="D15" s="55">
        <v>2.0428574445574554E-3</v>
      </c>
      <c r="E15" s="75">
        <v>49030.74869736284</v>
      </c>
    </row>
    <row r="16" spans="1:5" ht="18" customHeight="1" thickTop="1" x14ac:dyDescent="0.35">
      <c r="A16" s="41">
        <v>2025</v>
      </c>
      <c r="B16" s="83" t="s">
        <v>78</v>
      </c>
      <c r="C16" s="84" t="s">
        <v>78</v>
      </c>
      <c r="D16" s="84" t="s">
        <v>78</v>
      </c>
      <c r="E16" s="74" t="s">
        <v>78</v>
      </c>
    </row>
    <row r="17" spans="1:5" s="126" customFormat="1" ht="18" customHeight="1" x14ac:dyDescent="0.35">
      <c r="A17" s="41">
        <v>2026</v>
      </c>
      <c r="B17" s="42" t="s">
        <v>78</v>
      </c>
      <c r="C17" s="43" t="s">
        <v>78</v>
      </c>
      <c r="D17" s="73" t="s">
        <v>78</v>
      </c>
      <c r="E17" s="45" t="s">
        <v>78</v>
      </c>
    </row>
    <row r="18" spans="1:5" s="141" customFormat="1" ht="18" customHeight="1" x14ac:dyDescent="0.35">
      <c r="A18" s="41">
        <v>2027</v>
      </c>
      <c r="B18" s="42" t="s">
        <v>78</v>
      </c>
      <c r="C18" s="43" t="s">
        <v>78</v>
      </c>
      <c r="D18" s="44" t="s">
        <v>78</v>
      </c>
      <c r="E18" s="45" t="s">
        <v>78</v>
      </c>
    </row>
    <row r="19" spans="1:5" s="143" customFormat="1" ht="18" customHeight="1" x14ac:dyDescent="0.35">
      <c r="A19" s="41">
        <v>2028</v>
      </c>
      <c r="B19" s="42" t="s">
        <v>78</v>
      </c>
      <c r="C19" s="43" t="s">
        <v>78</v>
      </c>
      <c r="D19" s="44" t="s">
        <v>78</v>
      </c>
      <c r="E19" s="45" t="s">
        <v>78</v>
      </c>
    </row>
    <row r="20" spans="1:5" s="154" customFormat="1" ht="18" customHeight="1" x14ac:dyDescent="0.35">
      <c r="A20" s="41">
        <v>2029</v>
      </c>
      <c r="B20" s="42" t="s">
        <v>78</v>
      </c>
      <c r="C20" s="43" t="s">
        <v>78</v>
      </c>
      <c r="D20" s="44" t="s">
        <v>78</v>
      </c>
      <c r="E20" s="45" t="s">
        <v>78</v>
      </c>
    </row>
    <row r="21" spans="1:5" s="156" customFormat="1" ht="18" customHeight="1" x14ac:dyDescent="0.35">
      <c r="A21" s="41">
        <v>2030</v>
      </c>
      <c r="B21" s="42" t="s">
        <v>78</v>
      </c>
      <c r="C21" s="43" t="s">
        <v>78</v>
      </c>
      <c r="D21" s="44" t="s">
        <v>78</v>
      </c>
      <c r="E21" s="45" t="s">
        <v>78</v>
      </c>
    </row>
    <row r="22" spans="1:5" s="156" customFormat="1" ht="18" customHeight="1" x14ac:dyDescent="0.35">
      <c r="A22" s="41">
        <v>2031</v>
      </c>
      <c r="B22" s="42" t="s">
        <v>78</v>
      </c>
      <c r="C22" s="43" t="s">
        <v>78</v>
      </c>
      <c r="D22" s="44" t="s">
        <v>78</v>
      </c>
      <c r="E22" s="45" t="s">
        <v>78</v>
      </c>
    </row>
    <row r="23" spans="1:5" s="156" customFormat="1" ht="18" customHeight="1" x14ac:dyDescent="0.35">
      <c r="A23" s="41">
        <v>2032</v>
      </c>
      <c r="B23" s="42" t="s">
        <v>78</v>
      </c>
      <c r="C23" s="43" t="s">
        <v>78</v>
      </c>
      <c r="D23" s="44" t="s">
        <v>78</v>
      </c>
      <c r="E23" s="45" t="s">
        <v>78</v>
      </c>
    </row>
    <row r="24" spans="1:5" s="156" customFormat="1" ht="18" customHeight="1" x14ac:dyDescent="0.35">
      <c r="A24" s="41">
        <v>2033</v>
      </c>
      <c r="B24" s="42" t="s">
        <v>78</v>
      </c>
      <c r="C24" s="43" t="s">
        <v>78</v>
      </c>
      <c r="D24" s="44" t="s">
        <v>78</v>
      </c>
      <c r="E24" s="45" t="s">
        <v>78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 t="s">
        <v>190</v>
      </c>
      <c r="B28" s="18"/>
      <c r="C28" s="18"/>
    </row>
    <row r="29" spans="1:5" ht="21.75" customHeight="1" x14ac:dyDescent="0.35">
      <c r="A29" s="70"/>
      <c r="B29" s="18"/>
      <c r="C29" s="18"/>
    </row>
    <row r="30" spans="1:5" ht="21.75" customHeight="1" x14ac:dyDescent="0.35">
      <c r="A30" s="260" t="str">
        <f>Headings!F37</f>
        <v>Page 37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E38"/>
  <sheetViews>
    <sheetView zoomScale="75" zoomScaleNormal="75" workbookViewId="0">
      <selection activeCell="B15" sqref="B15:E15"/>
    </sheetView>
  </sheetViews>
  <sheetFormatPr defaultColWidth="10.7265625" defaultRowHeight="21.75" customHeight="1" x14ac:dyDescent="0.35"/>
  <cols>
    <col min="1" max="1" width="7.90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Headings!E38</f>
        <v>March 2024 Parks Lid Lift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2015</v>
      </c>
      <c r="B5" s="37">
        <v>65762804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67925490</v>
      </c>
      <c r="C6" s="44">
        <v>3.2886158564650048E-2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70568324</v>
      </c>
      <c r="C7" s="44">
        <v>3.8907838574296694E-2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74256788</v>
      </c>
      <c r="C8" s="44">
        <v>5.2267983578581312E-2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78148624</v>
      </c>
      <c r="C9" s="44">
        <v>5.2410508248754262E-2</v>
      </c>
      <c r="D9" s="5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116827149</v>
      </c>
      <c r="C10" s="44">
        <v>0.4949354578527192</v>
      </c>
      <c r="D10" s="5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121752034</v>
      </c>
      <c r="C11" s="44">
        <v>4.2155312717594429E-2</v>
      </c>
      <c r="D11" s="5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133027376</v>
      </c>
      <c r="C12" s="44">
        <v>9.260906474876629E-2</v>
      </c>
      <c r="D12" s="54">
        <v>0</v>
      </c>
      <c r="E12" s="45">
        <v>0</v>
      </c>
    </row>
    <row r="13" spans="1:5" s="51" customFormat="1" ht="18" customHeight="1" x14ac:dyDescent="0.35">
      <c r="A13" s="41">
        <v>2023</v>
      </c>
      <c r="B13" s="42">
        <v>149482910</v>
      </c>
      <c r="C13" s="44">
        <v>0.12370035773689159</v>
      </c>
      <c r="D13" s="54">
        <v>0</v>
      </c>
      <c r="E13" s="67">
        <v>0</v>
      </c>
    </row>
    <row r="14" spans="1:5" s="51" customFormat="1" ht="18" customHeight="1" thickBot="1" x14ac:dyDescent="0.4">
      <c r="A14" s="46">
        <v>2024</v>
      </c>
      <c r="B14" s="47">
        <v>160076366</v>
      </c>
      <c r="C14" s="53">
        <v>7.0867338614160058E-2</v>
      </c>
      <c r="D14" s="55">
        <v>1.9647687760144805E-3</v>
      </c>
      <c r="E14" s="75">
        <v>313896.31202191114</v>
      </c>
    </row>
    <row r="15" spans="1:5" ht="18" customHeight="1" thickTop="1" x14ac:dyDescent="0.35">
      <c r="A15" s="41">
        <v>2025</v>
      </c>
      <c r="B15" s="42">
        <v>168580738.68313217</v>
      </c>
      <c r="C15" s="44">
        <v>5.312697242972253E-2</v>
      </c>
      <c r="D15" s="54">
        <v>1.8910502314417599E-4</v>
      </c>
      <c r="E15" s="45">
        <v>31873.437063276768</v>
      </c>
    </row>
    <row r="16" spans="1:5" s="126" customFormat="1" ht="18" customHeight="1" x14ac:dyDescent="0.35">
      <c r="A16" s="41">
        <v>2026</v>
      </c>
      <c r="B16" s="42" t="s">
        <v>78</v>
      </c>
      <c r="C16" s="43" t="s">
        <v>78</v>
      </c>
      <c r="D16" s="44" t="s">
        <v>78</v>
      </c>
      <c r="E16" s="45" t="s">
        <v>78</v>
      </c>
    </row>
    <row r="17" spans="1:5" s="141" customFormat="1" ht="18" customHeight="1" x14ac:dyDescent="0.35">
      <c r="A17" s="41">
        <v>2027</v>
      </c>
      <c r="B17" s="42" t="s">
        <v>78</v>
      </c>
      <c r="C17" s="43" t="s">
        <v>78</v>
      </c>
      <c r="D17" s="44" t="s">
        <v>78</v>
      </c>
      <c r="E17" s="45" t="s">
        <v>78</v>
      </c>
    </row>
    <row r="18" spans="1:5" s="143" customFormat="1" ht="18" customHeight="1" x14ac:dyDescent="0.35">
      <c r="A18" s="41">
        <v>2028</v>
      </c>
      <c r="B18" s="42" t="s">
        <v>78</v>
      </c>
      <c r="C18" s="43" t="s">
        <v>78</v>
      </c>
      <c r="D18" s="44" t="s">
        <v>78</v>
      </c>
      <c r="E18" s="45" t="s">
        <v>78</v>
      </c>
    </row>
    <row r="19" spans="1:5" s="154" customFormat="1" ht="18" customHeight="1" x14ac:dyDescent="0.35">
      <c r="A19" s="41">
        <v>2029</v>
      </c>
      <c r="B19" s="42" t="s">
        <v>78</v>
      </c>
      <c r="C19" s="43" t="s">
        <v>78</v>
      </c>
      <c r="D19" s="44" t="s">
        <v>78</v>
      </c>
      <c r="E19" s="45" t="s">
        <v>78</v>
      </c>
    </row>
    <row r="20" spans="1:5" s="156" customFormat="1" ht="18" customHeight="1" x14ac:dyDescent="0.35">
      <c r="A20" s="41">
        <v>2030</v>
      </c>
      <c r="B20" s="42" t="s">
        <v>78</v>
      </c>
      <c r="C20" s="43" t="s">
        <v>78</v>
      </c>
      <c r="D20" s="44" t="s">
        <v>78</v>
      </c>
      <c r="E20" s="45" t="s">
        <v>78</v>
      </c>
    </row>
    <row r="21" spans="1:5" s="156" customFormat="1" ht="18" customHeight="1" x14ac:dyDescent="0.35">
      <c r="A21" s="41">
        <v>2031</v>
      </c>
      <c r="B21" s="42" t="s">
        <v>78</v>
      </c>
      <c r="C21" s="43" t="s">
        <v>78</v>
      </c>
      <c r="D21" s="44" t="s">
        <v>78</v>
      </c>
      <c r="E21" s="45" t="s">
        <v>78</v>
      </c>
    </row>
    <row r="22" spans="1:5" s="156" customFormat="1" ht="18" customHeight="1" x14ac:dyDescent="0.35">
      <c r="A22" s="41">
        <v>2032</v>
      </c>
      <c r="B22" s="42" t="s">
        <v>78</v>
      </c>
      <c r="C22" s="43" t="s">
        <v>78</v>
      </c>
      <c r="D22" s="44" t="s">
        <v>78</v>
      </c>
      <c r="E22" s="45" t="s">
        <v>78</v>
      </c>
    </row>
    <row r="23" spans="1:5" s="156" customFormat="1" ht="18" customHeight="1" x14ac:dyDescent="0.35">
      <c r="A23" s="41">
        <v>2033</v>
      </c>
      <c r="B23" s="42" t="s">
        <v>78</v>
      </c>
      <c r="C23" s="43" t="s">
        <v>78</v>
      </c>
      <c r="D23" s="44" t="s">
        <v>78</v>
      </c>
      <c r="E23" s="45" t="s">
        <v>78</v>
      </c>
    </row>
    <row r="24" spans="1:5" ht="21.75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112</v>
      </c>
      <c r="B25" s="3"/>
      <c r="C25" s="3"/>
    </row>
    <row r="26" spans="1:5" ht="21.75" customHeight="1" x14ac:dyDescent="0.35">
      <c r="A26" s="29" t="s">
        <v>267</v>
      </c>
      <c r="B26" s="3"/>
      <c r="C26" s="3"/>
    </row>
    <row r="27" spans="1:5" ht="21.75" customHeight="1" x14ac:dyDescent="0.35">
      <c r="A27" s="29" t="s">
        <v>228</v>
      </c>
      <c r="B27" s="18"/>
      <c r="C27" s="18"/>
    </row>
    <row r="28" spans="1:5" ht="21.75" customHeight="1" x14ac:dyDescent="0.35">
      <c r="A28" s="29" t="s">
        <v>268</v>
      </c>
      <c r="B28" s="18"/>
      <c r="C28" s="18"/>
    </row>
    <row r="29" spans="1:5" ht="21.75" customHeight="1" x14ac:dyDescent="0.35">
      <c r="A29" s="29"/>
    </row>
    <row r="30" spans="1:5" ht="21.75" customHeight="1" x14ac:dyDescent="0.35">
      <c r="A30" s="260" t="str">
        <f>Headings!F38</f>
        <v>Page 38</v>
      </c>
      <c r="B30" s="263"/>
      <c r="C30" s="263"/>
      <c r="D30" s="263"/>
      <c r="E30" s="262"/>
    </row>
    <row r="32" spans="1:5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I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1" t="str">
        <f>Headings!E39</f>
        <v>March 2024 Veterans, Seniors, and Human Services Lid Lift Forecast</v>
      </c>
      <c r="B1" s="262"/>
      <c r="C1" s="262"/>
      <c r="D1" s="262"/>
      <c r="E1" s="262"/>
    </row>
    <row r="2" spans="1:7" ht="21.75" customHeight="1" x14ac:dyDescent="0.35">
      <c r="A2" s="261" t="s">
        <v>84</v>
      </c>
      <c r="B2" s="262"/>
      <c r="C2" s="262"/>
      <c r="D2" s="262"/>
      <c r="E2" s="262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7" s="51" customFormat="1" ht="18" customHeight="1" x14ac:dyDescent="0.35">
      <c r="A5" s="36">
        <v>2014</v>
      </c>
      <c r="B5" s="37">
        <v>16774932</v>
      </c>
      <c r="C5" s="80" t="s">
        <v>78</v>
      </c>
      <c r="D5" s="49">
        <v>0</v>
      </c>
      <c r="E5" s="40">
        <v>0</v>
      </c>
    </row>
    <row r="6" spans="1:7" s="51" customFormat="1" ht="18" customHeight="1" x14ac:dyDescent="0.35">
      <c r="A6" s="41">
        <v>2015</v>
      </c>
      <c r="B6" s="42">
        <v>17350514</v>
      </c>
      <c r="C6" s="44">
        <v>3.431203178647757E-2</v>
      </c>
      <c r="D6" s="44">
        <v>0</v>
      </c>
      <c r="E6" s="45">
        <v>0</v>
      </c>
    </row>
    <row r="7" spans="1:7" s="51" customFormat="1" ht="18" customHeight="1" x14ac:dyDescent="0.35">
      <c r="A7" s="41">
        <v>2016</v>
      </c>
      <c r="B7" s="42">
        <v>17918894</v>
      </c>
      <c r="C7" s="44">
        <v>3.2758683690869317E-2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18616034</v>
      </c>
      <c r="C8" s="44">
        <v>3.8905302972382039E-2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53265713</v>
      </c>
      <c r="C9" s="44">
        <v>1.861281463065656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56301126</v>
      </c>
      <c r="C10" s="44">
        <v>5.6986245542230973E-2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59351012</v>
      </c>
      <c r="C11" s="44">
        <v>5.4170959209590253E-2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62489739</v>
      </c>
      <c r="C12" s="44">
        <v>5.2884136162665518E-2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65561587</v>
      </c>
      <c r="C13" s="44">
        <v>4.91576385044592E-2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68708783</v>
      </c>
      <c r="C14" s="44">
        <v>4.8003657995649096E-2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82399900</v>
      </c>
      <c r="C15" s="53">
        <v>0.19926298214305449</v>
      </c>
      <c r="D15" s="53">
        <v>8.360517771891951E-3</v>
      </c>
      <c r="E15" s="75">
        <v>683193.97299921513</v>
      </c>
    </row>
    <row r="16" spans="1:7" ht="18" customHeight="1" thickTop="1" x14ac:dyDescent="0.35">
      <c r="A16" s="41">
        <v>2025</v>
      </c>
      <c r="B16" s="42">
        <v>86353093.584481239</v>
      </c>
      <c r="C16" s="44">
        <v>4.797570852004962E-2</v>
      </c>
      <c r="D16" s="44">
        <v>9.7633109967976139E-3</v>
      </c>
      <c r="E16" s="45">
        <v>834940.32613305748</v>
      </c>
      <c r="G16" s="156"/>
    </row>
    <row r="17" spans="1:9" s="126" customFormat="1" ht="18" customHeight="1" x14ac:dyDescent="0.35">
      <c r="A17" s="41">
        <v>2026</v>
      </c>
      <c r="B17" s="42">
        <v>90504497.625406817</v>
      </c>
      <c r="C17" s="44">
        <v>4.8074757586584527E-2</v>
      </c>
      <c r="D17" s="44">
        <v>1.0923622449810155E-2</v>
      </c>
      <c r="E17" s="45">
        <v>977954.16005206108</v>
      </c>
      <c r="G17" s="156"/>
    </row>
    <row r="18" spans="1:9" s="141" customFormat="1" ht="18" customHeight="1" x14ac:dyDescent="0.35">
      <c r="A18" s="41">
        <v>2027</v>
      </c>
      <c r="B18" s="42">
        <v>94843747.386079267</v>
      </c>
      <c r="C18" s="44">
        <v>4.7945128413754201E-2</v>
      </c>
      <c r="D18" s="44">
        <v>1.1944282077117396E-2</v>
      </c>
      <c r="E18" s="45">
        <v>1119469.2159383893</v>
      </c>
    </row>
    <row r="19" spans="1:9" s="143" customFormat="1" ht="18" customHeight="1" x14ac:dyDescent="0.35">
      <c r="A19" s="41">
        <v>2028</v>
      </c>
      <c r="B19" s="42">
        <v>99380064.177260071</v>
      </c>
      <c r="C19" s="44">
        <v>4.7829371109883168E-2</v>
      </c>
      <c r="D19" s="44">
        <v>1.2872472230654131E-2</v>
      </c>
      <c r="E19" s="45">
        <v>1263009.0672570765</v>
      </c>
    </row>
    <row r="20" spans="1:9" s="154" customFormat="1" ht="18" customHeight="1" x14ac:dyDescent="0.35">
      <c r="A20" s="41">
        <v>2029</v>
      </c>
      <c r="B20" s="42">
        <v>104107254.43597931</v>
      </c>
      <c r="C20" s="44">
        <v>4.7566786134164207E-2</v>
      </c>
      <c r="D20" s="44">
        <v>1.3611255729602645E-2</v>
      </c>
      <c r="E20" s="45">
        <v>1398001.9020358324</v>
      </c>
    </row>
    <row r="21" spans="1:9" s="156" customFormat="1" ht="18" customHeight="1" x14ac:dyDescent="0.35">
      <c r="A21" s="41">
        <v>2030</v>
      </c>
      <c r="B21" s="83" t="s">
        <v>78</v>
      </c>
      <c r="C21" s="83" t="s">
        <v>78</v>
      </c>
      <c r="D21" s="73" t="s">
        <v>78</v>
      </c>
      <c r="E21" s="74" t="s">
        <v>78</v>
      </c>
    </row>
    <row r="22" spans="1:9" s="156" customFormat="1" ht="18" customHeight="1" x14ac:dyDescent="0.35">
      <c r="A22" s="41">
        <v>2031</v>
      </c>
      <c r="B22" s="83" t="s">
        <v>78</v>
      </c>
      <c r="C22" s="83" t="s">
        <v>78</v>
      </c>
      <c r="D22" s="73" t="s">
        <v>78</v>
      </c>
      <c r="E22" s="74" t="s">
        <v>78</v>
      </c>
    </row>
    <row r="23" spans="1:9" s="156" customFormat="1" ht="18" customHeight="1" x14ac:dyDescent="0.35">
      <c r="A23" s="41">
        <v>2032</v>
      </c>
      <c r="B23" s="83" t="s">
        <v>78</v>
      </c>
      <c r="C23" s="83" t="s">
        <v>78</v>
      </c>
      <c r="D23" s="73" t="s">
        <v>78</v>
      </c>
      <c r="E23" s="74" t="s">
        <v>78</v>
      </c>
    </row>
    <row r="24" spans="1:9" s="156" customFormat="1" ht="18" customHeight="1" x14ac:dyDescent="0.35">
      <c r="A24" s="41">
        <v>2033</v>
      </c>
      <c r="B24" s="83" t="s">
        <v>78</v>
      </c>
      <c r="C24" s="83" t="s">
        <v>78</v>
      </c>
      <c r="D24" s="73" t="s">
        <v>78</v>
      </c>
      <c r="E24" s="74" t="s">
        <v>78</v>
      </c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9" t="s">
        <v>112</v>
      </c>
      <c r="B26" s="3"/>
      <c r="C26" s="3"/>
      <c r="I26" s="29"/>
    </row>
    <row r="27" spans="1:9" ht="21.75" customHeight="1" x14ac:dyDescent="0.35">
      <c r="A27" s="29" t="s">
        <v>260</v>
      </c>
      <c r="B27" s="3"/>
      <c r="C27" s="3"/>
      <c r="I27" s="156"/>
    </row>
    <row r="28" spans="1:9" ht="21.75" customHeight="1" x14ac:dyDescent="0.35">
      <c r="A28" s="29" t="s">
        <v>276</v>
      </c>
      <c r="B28" s="18"/>
      <c r="C28" s="18"/>
    </row>
    <row r="29" spans="1:9" ht="21.75" customHeight="1" x14ac:dyDescent="0.35">
      <c r="A29" s="29" t="s">
        <v>277</v>
      </c>
      <c r="B29" s="18"/>
      <c r="C29" s="18"/>
    </row>
    <row r="30" spans="1:9" ht="21.75" customHeight="1" x14ac:dyDescent="0.35">
      <c r="A30" s="260" t="str">
        <f>Headings!F39</f>
        <v>Page 39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Headings!E4</f>
        <v>March 2024 Countywide New Construction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3406198290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4994659235</v>
      </c>
      <c r="C6" s="43">
        <v>0.46634423769850453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6111997054</v>
      </c>
      <c r="C7" s="43">
        <v>0.22370651658681173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8438451607.000001</v>
      </c>
      <c r="C8" s="43">
        <v>0.38063738127580593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9789738887</v>
      </c>
      <c r="C9" s="43">
        <v>0.16013450606021817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11561210136</v>
      </c>
      <c r="C10" s="43">
        <v>0.18095183839401208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11025221474</v>
      </c>
      <c r="C11" s="43">
        <v>-4.6360948005867098E-2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10610155850</v>
      </c>
      <c r="C12" s="43">
        <v>-3.7646919381966182E-2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10199660966</v>
      </c>
      <c r="C13" s="43">
        <v>-3.8688864688071423E-2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10398469580</v>
      </c>
      <c r="C14" s="43">
        <v>1.9491688465206547E-2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11474964152</v>
      </c>
      <c r="C15" s="48">
        <v>0.10352432766360997</v>
      </c>
      <c r="D15" s="53">
        <v>0.17903026563610647</v>
      </c>
      <c r="E15" s="75">
        <v>1742419970.1854095</v>
      </c>
    </row>
    <row r="16" spans="1:5" s="51" customFormat="1" ht="18" customHeight="1" thickTop="1" x14ac:dyDescent="0.35">
      <c r="A16" s="41">
        <v>2025</v>
      </c>
      <c r="B16" s="42">
        <v>10691972289.6724</v>
      </c>
      <c r="C16" s="43">
        <v>-6.8234798118400275E-2</v>
      </c>
      <c r="D16" s="44">
        <v>0.13579753367515646</v>
      </c>
      <c r="E16" s="45">
        <v>1278347085.6487083</v>
      </c>
    </row>
    <row r="17" spans="1:5" s="51" customFormat="1" ht="18" customHeight="1" x14ac:dyDescent="0.35">
      <c r="A17" s="41">
        <v>2026</v>
      </c>
      <c r="B17" s="42">
        <v>10997913164.5114</v>
      </c>
      <c r="C17" s="43">
        <v>2.8614072927827916E-2</v>
      </c>
      <c r="D17" s="44">
        <v>9.8973620536388918E-2</v>
      </c>
      <c r="E17" s="45">
        <v>990472622.72340012</v>
      </c>
    </row>
    <row r="18" spans="1:5" s="51" customFormat="1" ht="18" customHeight="1" x14ac:dyDescent="0.35">
      <c r="A18" s="41">
        <v>2027</v>
      </c>
      <c r="B18" s="42">
        <v>11318639201.8473</v>
      </c>
      <c r="C18" s="43">
        <v>2.9162444960088685E-2</v>
      </c>
      <c r="D18" s="44">
        <v>8.219353052188727E-2</v>
      </c>
      <c r="E18" s="45">
        <v>859660393.8803997</v>
      </c>
    </row>
    <row r="19" spans="1:5" s="51" customFormat="1" ht="18" customHeight="1" x14ac:dyDescent="0.35">
      <c r="A19" s="41">
        <v>2028</v>
      </c>
      <c r="B19" s="42">
        <v>11669565864.275702</v>
      </c>
      <c r="C19" s="43">
        <v>3.1004315639916014E-2</v>
      </c>
      <c r="D19" s="44">
        <v>6.3075229131457133E-2</v>
      </c>
      <c r="E19" s="45">
        <v>692388008.47160149</v>
      </c>
    </row>
    <row r="20" spans="1:5" s="51" customFormat="1" ht="18" customHeight="1" x14ac:dyDescent="0.35">
      <c r="A20" s="41">
        <v>2029</v>
      </c>
      <c r="B20" s="42">
        <v>11927113098.225</v>
      </c>
      <c r="C20" s="43">
        <v>2.2069992743923184E-2</v>
      </c>
      <c r="D20" s="44">
        <v>3.7815968478907669E-2</v>
      </c>
      <c r="E20" s="45">
        <v>434600494.37080002</v>
      </c>
    </row>
    <row r="21" spans="1:5" s="51" customFormat="1" ht="18" customHeight="1" x14ac:dyDescent="0.35">
      <c r="A21" s="41">
        <v>2030</v>
      </c>
      <c r="B21" s="42">
        <v>12535206677.397501</v>
      </c>
      <c r="C21" s="43">
        <v>5.0984137918755668E-2</v>
      </c>
      <c r="D21" s="44">
        <v>4.5364575651648309E-2</v>
      </c>
      <c r="E21" s="45">
        <v>543977043.86660004</v>
      </c>
    </row>
    <row r="22" spans="1:5" s="51" customFormat="1" ht="18" customHeight="1" x14ac:dyDescent="0.35">
      <c r="A22" s="41">
        <v>2031</v>
      </c>
      <c r="B22" s="42">
        <v>12822875690.7491</v>
      </c>
      <c r="C22" s="43">
        <v>2.2948884749567133E-2</v>
      </c>
      <c r="D22" s="44">
        <v>2.082272622221204E-2</v>
      </c>
      <c r="E22" s="45">
        <v>261560820.53350067</v>
      </c>
    </row>
    <row r="23" spans="1:5" s="51" customFormat="1" ht="18" customHeight="1" x14ac:dyDescent="0.35">
      <c r="A23" s="41">
        <v>2032</v>
      </c>
      <c r="B23" s="42">
        <v>13242492412.335499</v>
      </c>
      <c r="C23" s="43">
        <v>3.2724073110146801E-2</v>
      </c>
      <c r="D23" s="44">
        <v>-1.9666577828685305E-3</v>
      </c>
      <c r="E23" s="45">
        <v>-26094770.250301361</v>
      </c>
    </row>
    <row r="24" spans="1:5" s="51" customFormat="1" ht="18" customHeight="1" x14ac:dyDescent="0.35">
      <c r="A24" s="41">
        <v>2033</v>
      </c>
      <c r="B24" s="42">
        <v>13770908088.621099</v>
      </c>
      <c r="C24" s="43">
        <v>3.9903037874756686E-2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143</v>
      </c>
      <c r="B26" s="3"/>
      <c r="C26" s="3"/>
    </row>
    <row r="27" spans="1:5" ht="21.75" customHeight="1" x14ac:dyDescent="0.35">
      <c r="A27" s="110" t="s">
        <v>163</v>
      </c>
      <c r="B27" s="3"/>
      <c r="C27" s="3"/>
    </row>
    <row r="28" spans="1:5" ht="21.75" customHeight="1" x14ac:dyDescent="0.35">
      <c r="A28" s="108"/>
      <c r="B28" s="3"/>
      <c r="C28" s="3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0" t="str">
        <f>Headings!F4</f>
        <v>Page 4</v>
      </c>
      <c r="B30" s="263"/>
      <c r="C30" s="263"/>
      <c r="D30" s="263"/>
      <c r="E30" s="262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87" customWidth="1"/>
    <col min="2" max="2" width="20.7265625" style="87" customWidth="1"/>
    <col min="3" max="3" width="10.7265625" style="87" customWidth="1"/>
    <col min="4" max="5" width="17.7265625" style="88" customWidth="1"/>
    <col min="6" max="16384" width="10.7265625" style="88"/>
  </cols>
  <sheetData>
    <row r="1" spans="1:7" ht="23.4" x14ac:dyDescent="0.35">
      <c r="A1" s="261" t="str">
        <f>+Headings!E40</f>
        <v>March 2024 PSERN Forecast</v>
      </c>
      <c r="B1" s="262"/>
      <c r="C1" s="262"/>
      <c r="D1" s="262"/>
      <c r="E1" s="262"/>
    </row>
    <row r="2" spans="1:7" ht="21.75" customHeight="1" x14ac:dyDescent="0.35">
      <c r="A2" s="261" t="s">
        <v>84</v>
      </c>
      <c r="B2" s="262"/>
      <c r="C2" s="262"/>
      <c r="D2" s="262"/>
      <c r="E2" s="262"/>
    </row>
    <row r="3" spans="1:7" ht="21.75" customHeight="1" x14ac:dyDescent="0.35">
      <c r="A3" s="261"/>
      <c r="B3" s="262"/>
      <c r="C3" s="262"/>
      <c r="D3" s="262"/>
      <c r="E3" s="262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7" s="51" customFormat="1" ht="18" customHeight="1" x14ac:dyDescent="0.35">
      <c r="A5" s="36">
        <v>2014</v>
      </c>
      <c r="B5" s="37" t="s">
        <v>78</v>
      </c>
      <c r="C5" s="38" t="s">
        <v>78</v>
      </c>
      <c r="D5" s="49" t="s">
        <v>78</v>
      </c>
      <c r="E5" s="40" t="s">
        <v>78</v>
      </c>
      <c r="F5" s="56"/>
      <c r="G5" s="69"/>
    </row>
    <row r="6" spans="1:7" s="51" customFormat="1" ht="18" customHeight="1" x14ac:dyDescent="0.35">
      <c r="A6" s="41">
        <v>2015</v>
      </c>
      <c r="B6" s="42" t="s">
        <v>78</v>
      </c>
      <c r="C6" s="43" t="s">
        <v>78</v>
      </c>
      <c r="D6" s="44" t="s">
        <v>78</v>
      </c>
      <c r="E6" s="45" t="s">
        <v>78</v>
      </c>
    </row>
    <row r="7" spans="1:7" s="51" customFormat="1" ht="18" customHeight="1" x14ac:dyDescent="0.35">
      <c r="A7" s="41">
        <v>2016</v>
      </c>
      <c r="B7" s="42">
        <v>29727603</v>
      </c>
      <c r="C7" s="54" t="s">
        <v>78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30601830</v>
      </c>
      <c r="C8" s="44">
        <v>2.9407920981721958E-2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31588828</v>
      </c>
      <c r="C9" s="44">
        <v>3.2252907750941695E-2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32612888</v>
      </c>
      <c r="C10" s="44">
        <v>3.2418423374238614E-2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33533496</v>
      </c>
      <c r="C11" s="44">
        <v>2.8228349479506365E-2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34446316</v>
      </c>
      <c r="C12" s="44">
        <v>2.7221140318921755E-2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35325956</v>
      </c>
      <c r="C13" s="44">
        <v>2.5536547943182164E-2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36208984</v>
      </c>
      <c r="C14" s="44">
        <v>2.4996577587312885E-2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37050071</v>
      </c>
      <c r="C15" s="53">
        <v>2.322868269377576E-2</v>
      </c>
      <c r="D15" s="53">
        <v>2.0432660147939874E-3</v>
      </c>
      <c r="E15" s="75">
        <v>75548.784655861557</v>
      </c>
    </row>
    <row r="16" spans="1:7" ht="18" customHeight="1" thickTop="1" x14ac:dyDescent="0.35">
      <c r="A16" s="41">
        <v>2025</v>
      </c>
      <c r="B16" s="83" t="s">
        <v>78</v>
      </c>
      <c r="C16" s="73" t="s">
        <v>78</v>
      </c>
      <c r="D16" s="73" t="s">
        <v>78</v>
      </c>
      <c r="E16" s="74" t="s">
        <v>78</v>
      </c>
    </row>
    <row r="17" spans="1:5" s="126" customFormat="1" ht="18" customHeight="1" x14ac:dyDescent="0.35">
      <c r="A17" s="41">
        <v>2026</v>
      </c>
      <c r="B17" s="83" t="s">
        <v>78</v>
      </c>
      <c r="C17" s="73" t="s">
        <v>78</v>
      </c>
      <c r="D17" s="73" t="s">
        <v>78</v>
      </c>
      <c r="E17" s="74" t="s">
        <v>78</v>
      </c>
    </row>
    <row r="18" spans="1:5" s="141" customFormat="1" ht="18" customHeight="1" x14ac:dyDescent="0.35">
      <c r="A18" s="41">
        <v>2027</v>
      </c>
      <c r="B18" s="83" t="s">
        <v>78</v>
      </c>
      <c r="C18" s="73" t="s">
        <v>78</v>
      </c>
      <c r="D18" s="73" t="s">
        <v>78</v>
      </c>
      <c r="E18" s="74" t="s">
        <v>78</v>
      </c>
    </row>
    <row r="19" spans="1:5" s="143" customFormat="1" ht="18" customHeight="1" x14ac:dyDescent="0.35">
      <c r="A19" s="41">
        <v>2028</v>
      </c>
      <c r="B19" s="83" t="s">
        <v>78</v>
      </c>
      <c r="C19" s="73" t="s">
        <v>78</v>
      </c>
      <c r="D19" s="73" t="s">
        <v>78</v>
      </c>
      <c r="E19" s="74" t="s">
        <v>78</v>
      </c>
    </row>
    <row r="20" spans="1:5" s="154" customFormat="1" ht="18" customHeight="1" x14ac:dyDescent="0.35">
      <c r="A20" s="41">
        <v>2029</v>
      </c>
      <c r="B20" s="83" t="s">
        <v>78</v>
      </c>
      <c r="C20" s="73" t="s">
        <v>78</v>
      </c>
      <c r="D20" s="73" t="s">
        <v>78</v>
      </c>
      <c r="E20" s="74" t="s">
        <v>78</v>
      </c>
    </row>
    <row r="21" spans="1:5" s="156" customFormat="1" ht="18" customHeight="1" x14ac:dyDescent="0.35">
      <c r="A21" s="41">
        <v>2030</v>
      </c>
      <c r="B21" s="83" t="s">
        <v>78</v>
      </c>
      <c r="C21" s="73" t="s">
        <v>78</v>
      </c>
      <c r="D21" s="73" t="s">
        <v>78</v>
      </c>
      <c r="E21" s="74" t="s">
        <v>78</v>
      </c>
    </row>
    <row r="22" spans="1:5" s="156" customFormat="1" ht="18" customHeight="1" x14ac:dyDescent="0.35">
      <c r="A22" s="41">
        <v>2031</v>
      </c>
      <c r="B22" s="83" t="s">
        <v>78</v>
      </c>
      <c r="C22" s="73" t="s">
        <v>78</v>
      </c>
      <c r="D22" s="73" t="s">
        <v>78</v>
      </c>
      <c r="E22" s="74" t="s">
        <v>78</v>
      </c>
    </row>
    <row r="23" spans="1:5" s="156" customFormat="1" ht="18" customHeight="1" x14ac:dyDescent="0.35">
      <c r="A23" s="41">
        <v>2032</v>
      </c>
      <c r="B23" s="83" t="s">
        <v>78</v>
      </c>
      <c r="C23" s="73" t="s">
        <v>78</v>
      </c>
      <c r="D23" s="73" t="s">
        <v>78</v>
      </c>
      <c r="E23" s="74" t="s">
        <v>78</v>
      </c>
    </row>
    <row r="24" spans="1:5" s="156" customFormat="1" ht="18" customHeight="1" x14ac:dyDescent="0.35">
      <c r="A24" s="41">
        <v>2033</v>
      </c>
      <c r="B24" s="83" t="s">
        <v>78</v>
      </c>
      <c r="C24" s="73" t="s">
        <v>78</v>
      </c>
      <c r="D24" s="73" t="s">
        <v>78</v>
      </c>
      <c r="E24" s="74" t="s">
        <v>78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29" t="s">
        <v>170</v>
      </c>
      <c r="B28" s="88"/>
      <c r="C28" s="88"/>
    </row>
    <row r="29" spans="1:5" ht="21.75" customHeight="1" x14ac:dyDescent="0.35">
      <c r="A29" s="29" t="s">
        <v>152</v>
      </c>
      <c r="B29" s="88"/>
      <c r="C29" s="88"/>
    </row>
    <row r="30" spans="1:5" ht="21.75" customHeight="1" x14ac:dyDescent="0.35">
      <c r="A30" s="260" t="str">
        <f>+Headings!F40</f>
        <v>Page 40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4">
    <mergeCell ref="A1:E1"/>
    <mergeCell ref="A2:E2"/>
    <mergeCell ref="A30:E30"/>
    <mergeCell ref="A3:E3"/>
  </mergeCells>
  <pageMargins left="0.75" right="0.75" top="1" bottom="1" header="0.5" footer="0.5"/>
  <pageSetup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87" customWidth="1"/>
    <col min="2" max="2" width="20.7265625" style="87" customWidth="1"/>
    <col min="3" max="3" width="10.7265625" style="87" customWidth="1"/>
    <col min="4" max="5" width="17.7265625" style="88" customWidth="1"/>
    <col min="6" max="16384" width="10.7265625" style="88"/>
  </cols>
  <sheetData>
    <row r="1" spans="1:7" ht="23.4" x14ac:dyDescent="0.35">
      <c r="A1" s="261" t="str">
        <f>Headings!E41</f>
        <v>March 2024 Best Start For Kids Forecast</v>
      </c>
      <c r="B1" s="262"/>
      <c r="C1" s="262"/>
      <c r="D1" s="262"/>
      <c r="E1" s="262"/>
    </row>
    <row r="2" spans="1:7" ht="21.75" customHeight="1" x14ac:dyDescent="0.35">
      <c r="A2" s="261" t="s">
        <v>84</v>
      </c>
      <c r="B2" s="262"/>
      <c r="C2" s="262"/>
      <c r="D2" s="262"/>
      <c r="E2" s="262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7" s="51" customFormat="1" ht="18" customHeight="1" x14ac:dyDescent="0.35">
      <c r="A5" s="36">
        <v>2014</v>
      </c>
      <c r="B5" s="102" t="s">
        <v>78</v>
      </c>
      <c r="C5" s="80" t="s">
        <v>78</v>
      </c>
      <c r="D5" s="80" t="s">
        <v>78</v>
      </c>
      <c r="E5" s="99" t="s">
        <v>78</v>
      </c>
      <c r="F5" s="56"/>
      <c r="G5" s="69"/>
    </row>
    <row r="6" spans="1:7" s="51" customFormat="1" ht="18" customHeight="1" x14ac:dyDescent="0.35">
      <c r="A6" s="41">
        <v>2015</v>
      </c>
      <c r="B6" s="83" t="s">
        <v>78</v>
      </c>
      <c r="C6" s="73" t="s">
        <v>78</v>
      </c>
      <c r="D6" s="73" t="s">
        <v>78</v>
      </c>
      <c r="E6" s="74" t="s">
        <v>78</v>
      </c>
    </row>
    <row r="7" spans="1:7" s="51" customFormat="1" ht="18" customHeight="1" x14ac:dyDescent="0.35">
      <c r="A7" s="41">
        <v>2016</v>
      </c>
      <c r="B7" s="42">
        <v>59455206</v>
      </c>
      <c r="C7" s="73" t="s">
        <v>78</v>
      </c>
      <c r="D7" s="73" t="s">
        <v>78</v>
      </c>
      <c r="E7" s="74" t="s">
        <v>78</v>
      </c>
    </row>
    <row r="8" spans="1:7" s="51" customFormat="1" ht="18" customHeight="1" x14ac:dyDescent="0.35">
      <c r="A8" s="41">
        <v>2017</v>
      </c>
      <c r="B8" s="42">
        <v>62379867</v>
      </c>
      <c r="C8" s="44">
        <v>4.9190999355043896E-2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65652750</v>
      </c>
      <c r="C9" s="44">
        <v>5.2466976244114116E-2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69094328</v>
      </c>
      <c r="C10" s="44">
        <v>5.2420926770013532E-2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67">
        <v>72426449</v>
      </c>
      <c r="C11" s="54">
        <v>4.8225680695526796E-2</v>
      </c>
      <c r="D11" s="54">
        <v>0</v>
      </c>
      <c r="E11" s="45">
        <v>0</v>
      </c>
    </row>
    <row r="12" spans="1:7" s="51" customFormat="1" ht="18" customHeight="1" x14ac:dyDescent="0.35">
      <c r="A12" s="41">
        <v>2021</v>
      </c>
      <c r="B12" s="67">
        <v>75846946</v>
      </c>
      <c r="C12" s="54">
        <v>4.7227180777563715E-2</v>
      </c>
      <c r="D12" s="54">
        <v>0</v>
      </c>
      <c r="E12" s="45">
        <v>0</v>
      </c>
    </row>
    <row r="13" spans="1:7" s="51" customFormat="1" ht="18" customHeight="1" x14ac:dyDescent="0.35">
      <c r="A13" s="41">
        <v>2022</v>
      </c>
      <c r="B13" s="142">
        <v>135972848</v>
      </c>
      <c r="C13" s="54">
        <v>0.79272673681548111</v>
      </c>
      <c r="D13" s="54">
        <v>0</v>
      </c>
      <c r="E13" s="45">
        <v>0</v>
      </c>
    </row>
    <row r="14" spans="1:7" s="51" customFormat="1" ht="18" customHeight="1" x14ac:dyDescent="0.35">
      <c r="A14" s="41">
        <v>2023</v>
      </c>
      <c r="B14" s="142">
        <v>142101639</v>
      </c>
      <c r="C14" s="54">
        <v>4.5073638525244375E-2</v>
      </c>
      <c r="D14" s="54">
        <v>0</v>
      </c>
      <c r="E14" s="67">
        <v>0</v>
      </c>
    </row>
    <row r="15" spans="1:7" s="51" customFormat="1" ht="18" customHeight="1" thickBot="1" x14ac:dyDescent="0.4">
      <c r="A15" s="46">
        <v>2024</v>
      </c>
      <c r="B15" s="176">
        <v>148254358</v>
      </c>
      <c r="C15" s="55">
        <v>4.3298015725209194E-2</v>
      </c>
      <c r="D15" s="55">
        <v>2.0144135775137517E-3</v>
      </c>
      <c r="E15" s="75">
        <v>298045.20537236333</v>
      </c>
    </row>
    <row r="16" spans="1:7" ht="18" customHeight="1" thickTop="1" x14ac:dyDescent="0.35">
      <c r="A16" s="41">
        <v>2025</v>
      </c>
      <c r="B16" s="142">
        <v>154625733.88121241</v>
      </c>
      <c r="C16" s="54">
        <v>4.2975977011160849E-2</v>
      </c>
      <c r="D16" s="54">
        <v>3.4717280560525587E-3</v>
      </c>
      <c r="E16" s="45">
        <v>534961.25849312544</v>
      </c>
    </row>
    <row r="17" spans="1:9" s="126" customFormat="1" ht="18" customHeight="1" x14ac:dyDescent="0.35">
      <c r="A17" s="41">
        <v>2026</v>
      </c>
      <c r="B17" s="142">
        <v>161276024.21543792</v>
      </c>
      <c r="C17" s="54">
        <v>4.3008949204628832E-2</v>
      </c>
      <c r="D17" s="54">
        <v>4.6256732289651215E-3</v>
      </c>
      <c r="E17" s="45">
        <v>742575.27710747719</v>
      </c>
    </row>
    <row r="18" spans="1:9" s="141" customFormat="1" ht="18" customHeight="1" x14ac:dyDescent="0.35">
      <c r="A18" s="41">
        <v>2027</v>
      </c>
      <c r="B18" s="142">
        <v>168191501.60822406</v>
      </c>
      <c r="C18" s="54">
        <v>4.2879761120278026E-2</v>
      </c>
      <c r="D18" s="54">
        <v>5.640277907848823E-3</v>
      </c>
      <c r="E18" s="45">
        <v>943326.18894538283</v>
      </c>
    </row>
    <row r="19" spans="1:9" s="143" customFormat="1" ht="18" customHeight="1" x14ac:dyDescent="0.35">
      <c r="A19" s="41">
        <v>2028</v>
      </c>
      <c r="B19" s="142" t="s">
        <v>78</v>
      </c>
      <c r="C19" s="84" t="s">
        <v>78</v>
      </c>
      <c r="D19" s="84" t="s">
        <v>78</v>
      </c>
      <c r="E19" s="74" t="s">
        <v>78</v>
      </c>
    </row>
    <row r="20" spans="1:9" s="154" customFormat="1" ht="18" customHeight="1" x14ac:dyDescent="0.35">
      <c r="A20" s="41">
        <v>2029</v>
      </c>
      <c r="B20" s="142" t="s">
        <v>78</v>
      </c>
      <c r="C20" s="84" t="s">
        <v>78</v>
      </c>
      <c r="D20" s="84" t="s">
        <v>78</v>
      </c>
      <c r="E20" s="74" t="s">
        <v>78</v>
      </c>
    </row>
    <row r="21" spans="1:9" s="156" customFormat="1" ht="18" customHeight="1" x14ac:dyDescent="0.35">
      <c r="A21" s="41">
        <v>2030</v>
      </c>
      <c r="B21" s="142" t="s">
        <v>78</v>
      </c>
      <c r="C21" s="84" t="s">
        <v>78</v>
      </c>
      <c r="D21" s="84" t="s">
        <v>78</v>
      </c>
      <c r="E21" s="74" t="s">
        <v>78</v>
      </c>
    </row>
    <row r="22" spans="1:9" s="156" customFormat="1" ht="18" customHeight="1" x14ac:dyDescent="0.35">
      <c r="A22" s="41">
        <v>2031</v>
      </c>
      <c r="B22" s="142" t="s">
        <v>78</v>
      </c>
      <c r="C22" s="84" t="s">
        <v>78</v>
      </c>
      <c r="D22" s="84" t="s">
        <v>78</v>
      </c>
      <c r="E22" s="74" t="s">
        <v>78</v>
      </c>
    </row>
    <row r="23" spans="1:9" s="156" customFormat="1" ht="18" customHeight="1" x14ac:dyDescent="0.35">
      <c r="A23" s="41">
        <v>2032</v>
      </c>
      <c r="B23" s="142" t="s">
        <v>78</v>
      </c>
      <c r="C23" s="84" t="s">
        <v>78</v>
      </c>
      <c r="D23" s="84" t="s">
        <v>78</v>
      </c>
      <c r="E23" s="74" t="s">
        <v>78</v>
      </c>
    </row>
    <row r="24" spans="1:9" s="156" customFormat="1" ht="18" customHeight="1" x14ac:dyDescent="0.35">
      <c r="A24" s="41">
        <v>2033</v>
      </c>
      <c r="B24" s="142" t="s">
        <v>78</v>
      </c>
      <c r="C24" s="84" t="s">
        <v>78</v>
      </c>
      <c r="D24" s="84" t="s">
        <v>78</v>
      </c>
      <c r="E24" s="74" t="s">
        <v>78</v>
      </c>
    </row>
    <row r="25" spans="1:9" ht="21.75" customHeight="1" x14ac:dyDescent="0.35">
      <c r="A25" s="24" t="s">
        <v>4</v>
      </c>
      <c r="B25" s="3"/>
      <c r="C25" s="3"/>
    </row>
    <row r="26" spans="1:9" ht="21.75" customHeight="1" x14ac:dyDescent="0.35">
      <c r="A26" s="29" t="s">
        <v>278</v>
      </c>
      <c r="B26" s="3"/>
      <c r="C26" s="3"/>
    </row>
    <row r="27" spans="1:9" ht="21.75" customHeight="1" x14ac:dyDescent="0.35">
      <c r="A27" s="70" t="s">
        <v>279</v>
      </c>
      <c r="B27" s="3"/>
      <c r="C27" s="3"/>
      <c r="I27" s="174"/>
    </row>
    <row r="28" spans="1:9" ht="21.75" customHeight="1" x14ac:dyDescent="0.35">
      <c r="A28" s="29" t="s">
        <v>269</v>
      </c>
      <c r="B28" s="88"/>
      <c r="C28" s="88"/>
    </row>
    <row r="29" spans="1:9" ht="21.75" customHeight="1" x14ac:dyDescent="0.35">
      <c r="A29" s="70" t="s">
        <v>271</v>
      </c>
      <c r="B29" s="88"/>
      <c r="C29" s="88"/>
    </row>
    <row r="30" spans="1:9" ht="21.75" customHeight="1" x14ac:dyDescent="0.35">
      <c r="A30" s="260" t="str">
        <f>Headings!F41</f>
        <v>Page 41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390C-3D16-41E3-8A63-DBFC5845DE7B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84" customWidth="1"/>
    <col min="2" max="2" width="20.7265625" style="184" customWidth="1"/>
    <col min="3" max="3" width="10.7265625" style="184" customWidth="1"/>
    <col min="4" max="5" width="17.7265625" style="156" customWidth="1"/>
    <col min="6" max="16384" width="10.7265625" style="156"/>
  </cols>
  <sheetData>
    <row r="1" spans="1:5" ht="23.4" x14ac:dyDescent="0.35">
      <c r="A1" s="261" t="str">
        <f>Headings!E42</f>
        <v>March 2024 Crisis Care Centers Levy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2015</v>
      </c>
      <c r="B5" s="102" t="s">
        <v>78</v>
      </c>
      <c r="C5" s="80" t="s">
        <v>78</v>
      </c>
      <c r="D5" s="80" t="s">
        <v>78</v>
      </c>
      <c r="E5" s="99" t="s">
        <v>78</v>
      </c>
    </row>
    <row r="6" spans="1:5" s="51" customFormat="1" ht="18" customHeight="1" x14ac:dyDescent="0.35">
      <c r="A6" s="41">
        <v>2016</v>
      </c>
      <c r="B6" s="83" t="s">
        <v>78</v>
      </c>
      <c r="C6" s="73" t="s">
        <v>78</v>
      </c>
      <c r="D6" s="73" t="s">
        <v>78</v>
      </c>
      <c r="E6" s="74" t="s">
        <v>78</v>
      </c>
    </row>
    <row r="7" spans="1:5" s="51" customFormat="1" ht="18" customHeight="1" x14ac:dyDescent="0.35">
      <c r="A7" s="41">
        <v>2017</v>
      </c>
      <c r="B7" s="83" t="s">
        <v>78</v>
      </c>
      <c r="C7" s="73" t="s">
        <v>78</v>
      </c>
      <c r="D7" s="73" t="s">
        <v>78</v>
      </c>
      <c r="E7" s="74" t="s">
        <v>78</v>
      </c>
    </row>
    <row r="8" spans="1:5" s="51" customFormat="1" ht="18" customHeight="1" x14ac:dyDescent="0.35">
      <c r="A8" s="41">
        <v>2018</v>
      </c>
      <c r="B8" s="83" t="s">
        <v>78</v>
      </c>
      <c r="C8" s="73" t="s">
        <v>78</v>
      </c>
      <c r="D8" s="73" t="s">
        <v>78</v>
      </c>
      <c r="E8" s="74" t="s">
        <v>78</v>
      </c>
    </row>
    <row r="9" spans="1:5" s="51" customFormat="1" ht="18" customHeight="1" x14ac:dyDescent="0.35">
      <c r="A9" s="41">
        <v>2019</v>
      </c>
      <c r="B9" s="83" t="s">
        <v>78</v>
      </c>
      <c r="C9" s="73" t="s">
        <v>78</v>
      </c>
      <c r="D9" s="73" t="s">
        <v>78</v>
      </c>
      <c r="E9" s="74" t="s">
        <v>78</v>
      </c>
    </row>
    <row r="10" spans="1:5" s="51" customFormat="1" ht="18" customHeight="1" x14ac:dyDescent="0.35">
      <c r="A10" s="41">
        <v>2020</v>
      </c>
      <c r="B10" s="83" t="s">
        <v>78</v>
      </c>
      <c r="C10" s="73" t="s">
        <v>78</v>
      </c>
      <c r="D10" s="73" t="s">
        <v>78</v>
      </c>
      <c r="E10" s="74" t="s">
        <v>78</v>
      </c>
    </row>
    <row r="11" spans="1:5" s="51" customFormat="1" ht="18" customHeight="1" x14ac:dyDescent="0.35">
      <c r="A11" s="41">
        <v>2021</v>
      </c>
      <c r="B11" s="83" t="s">
        <v>78</v>
      </c>
      <c r="C11" s="73" t="s">
        <v>78</v>
      </c>
      <c r="D11" s="73" t="s">
        <v>78</v>
      </c>
      <c r="E11" s="74" t="s">
        <v>78</v>
      </c>
    </row>
    <row r="12" spans="1:5" s="51" customFormat="1" ht="18" customHeight="1" x14ac:dyDescent="0.35">
      <c r="A12" s="41">
        <v>2022</v>
      </c>
      <c r="B12" s="83" t="s">
        <v>78</v>
      </c>
      <c r="C12" s="73" t="s">
        <v>78</v>
      </c>
      <c r="D12" s="73" t="s">
        <v>78</v>
      </c>
      <c r="E12" s="74" t="s">
        <v>78</v>
      </c>
    </row>
    <row r="13" spans="1:5" s="51" customFormat="1" ht="18" customHeight="1" x14ac:dyDescent="0.35">
      <c r="A13" s="41">
        <v>2023</v>
      </c>
      <c r="B13" s="83" t="s">
        <v>78</v>
      </c>
      <c r="C13" s="73" t="s">
        <v>78</v>
      </c>
      <c r="D13" s="73" t="s">
        <v>78</v>
      </c>
      <c r="E13" s="74" t="s">
        <v>78</v>
      </c>
    </row>
    <row r="14" spans="1:5" s="51" customFormat="1" ht="18" customHeight="1" thickBot="1" x14ac:dyDescent="0.4">
      <c r="A14" s="46">
        <v>2024</v>
      </c>
      <c r="B14" s="176">
        <v>119479855</v>
      </c>
      <c r="C14" s="214" t="s">
        <v>78</v>
      </c>
      <c r="D14" s="55">
        <v>8.360517771891951E-3</v>
      </c>
      <c r="E14" s="75">
        <v>990631.26084886491</v>
      </c>
    </row>
    <row r="15" spans="1:5" ht="18" customHeight="1" thickTop="1" x14ac:dyDescent="0.35">
      <c r="A15" s="41">
        <v>2025</v>
      </c>
      <c r="B15" s="142">
        <v>122224989.32755829</v>
      </c>
      <c r="C15" s="54">
        <v>2.2975708562404051E-2</v>
      </c>
      <c r="D15" s="54">
        <v>9.7976420712599932E-3</v>
      </c>
      <c r="E15" s="45">
        <v>1185897.6964322031</v>
      </c>
    </row>
    <row r="16" spans="1:5" ht="18" customHeight="1" x14ac:dyDescent="0.35">
      <c r="A16" s="41">
        <v>2026</v>
      </c>
      <c r="B16" s="142">
        <v>125045345.98276903</v>
      </c>
      <c r="C16" s="54">
        <v>2.3075122941121906E-2</v>
      </c>
      <c r="D16" s="54">
        <v>1.0987430002485032E-2</v>
      </c>
      <c r="E16" s="45">
        <v>1358995.1223417521</v>
      </c>
    </row>
    <row r="17" spans="1:5" ht="18" customHeight="1" x14ac:dyDescent="0.35">
      <c r="A17" s="41">
        <v>2027</v>
      </c>
      <c r="B17" s="142">
        <v>127914591.22124492</v>
      </c>
      <c r="C17" s="54">
        <v>2.2945637967775934E-2</v>
      </c>
      <c r="D17" s="54">
        <v>1.2034267258856923E-2</v>
      </c>
      <c r="E17" s="45">
        <v>1521053.6113893837</v>
      </c>
    </row>
    <row r="18" spans="1:5" ht="18" customHeight="1" x14ac:dyDescent="0.35">
      <c r="A18" s="41">
        <v>2028</v>
      </c>
      <c r="B18" s="142">
        <v>130834828.18095045</v>
      </c>
      <c r="C18" s="54">
        <v>2.282958442680405E-2</v>
      </c>
      <c r="D18" s="54">
        <v>1.2985793216738095E-2</v>
      </c>
      <c r="E18" s="45">
        <v>1677214.0692221671</v>
      </c>
    </row>
    <row r="19" spans="1:5" ht="18" customHeight="1" x14ac:dyDescent="0.35">
      <c r="A19" s="41">
        <v>2029</v>
      </c>
      <c r="B19" s="142">
        <v>133787329.00335027</v>
      </c>
      <c r="C19" s="54">
        <v>2.2566627429787989E-2</v>
      </c>
      <c r="D19" s="54">
        <v>1.3742566418245783E-2</v>
      </c>
      <c r="E19" s="45">
        <v>1813656.9536034465</v>
      </c>
    </row>
    <row r="20" spans="1:5" ht="18" customHeight="1" x14ac:dyDescent="0.35">
      <c r="A20" s="41">
        <v>2030</v>
      </c>
      <c r="B20" s="142">
        <v>136821341.10890242</v>
      </c>
      <c r="C20" s="54">
        <v>2.2677873369279844E-2</v>
      </c>
      <c r="D20" s="54">
        <v>1.4716292729737512E-2</v>
      </c>
      <c r="E20" s="45">
        <v>1984301.3479336798</v>
      </c>
    </row>
    <row r="21" spans="1:5" ht="18" customHeight="1" x14ac:dyDescent="0.35">
      <c r="A21" s="41">
        <v>2031</v>
      </c>
      <c r="B21" s="142">
        <v>139891791.26793841</v>
      </c>
      <c r="C21" s="54">
        <v>2.2441310208997756E-2</v>
      </c>
      <c r="D21" s="54">
        <v>1.5461000365053934E-2</v>
      </c>
      <c r="E21" s="45">
        <v>2129936.0931479335</v>
      </c>
    </row>
    <row r="22" spans="1:5" ht="18" customHeight="1" x14ac:dyDescent="0.35">
      <c r="A22" s="41">
        <v>2032</v>
      </c>
      <c r="B22" s="142">
        <v>143012630.46899375</v>
      </c>
      <c r="C22" s="54">
        <v>2.2308951603013716E-2</v>
      </c>
      <c r="D22" s="54">
        <v>1.6052432062298116E-2</v>
      </c>
      <c r="E22" s="45">
        <v>2259431.1693092883</v>
      </c>
    </row>
    <row r="23" spans="1:5" ht="18" customHeight="1" x14ac:dyDescent="0.35">
      <c r="A23" s="41">
        <v>2033</v>
      </c>
      <c r="B23" s="142">
        <v>0</v>
      </c>
      <c r="C23" s="84" t="s">
        <v>78</v>
      </c>
      <c r="D23" s="84" t="s">
        <v>78</v>
      </c>
      <c r="E23" s="74" t="s">
        <v>78</v>
      </c>
    </row>
    <row r="24" spans="1:5" ht="18.600000000000001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270</v>
      </c>
      <c r="B25" s="3"/>
      <c r="C25" s="3"/>
    </row>
    <row r="26" spans="1:5" ht="21.75" customHeight="1" x14ac:dyDescent="0.35">
      <c r="A26" s="29" t="s">
        <v>264</v>
      </c>
      <c r="B26" s="3"/>
      <c r="C26" s="3"/>
    </row>
    <row r="27" spans="1:5" ht="21.75" customHeight="1" x14ac:dyDescent="0.35">
      <c r="A27" s="29" t="s">
        <v>272</v>
      </c>
      <c r="B27" s="156"/>
      <c r="C27" s="156"/>
    </row>
    <row r="28" spans="1:5" ht="21.75" customHeight="1" x14ac:dyDescent="0.35">
      <c r="A28" s="29" t="s">
        <v>271</v>
      </c>
      <c r="B28" s="156"/>
      <c r="C28" s="156"/>
    </row>
    <row r="29" spans="1:5" ht="21.75" customHeight="1" x14ac:dyDescent="0.35">
      <c r="A29" s="29"/>
      <c r="B29" s="156"/>
      <c r="C29" s="156"/>
    </row>
    <row r="30" spans="1:5" ht="21.75" customHeight="1" x14ac:dyDescent="0.35">
      <c r="A30" s="260" t="str">
        <f>Headings!F42</f>
        <v>Page 42</v>
      </c>
      <c r="B30" s="263"/>
      <c r="C30" s="263"/>
      <c r="D30" s="263"/>
      <c r="E30" s="262"/>
    </row>
    <row r="33" spans="1:2" ht="21.75" customHeight="1" x14ac:dyDescent="0.35">
      <c r="A33" s="195"/>
      <c r="B33" s="6"/>
    </row>
    <row r="34" spans="1:2" ht="21.75" customHeight="1" x14ac:dyDescent="0.35">
      <c r="A34" s="195"/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2.5" customHeight="1" x14ac:dyDescent="0.35">
      <c r="A1" s="261" t="str">
        <f>Headings!E43</f>
        <v>March 2024 Emergency Medical Services (EMS) Property Tax Forecast</v>
      </c>
      <c r="B1" s="266"/>
      <c r="C1" s="266"/>
      <c r="D1" s="266"/>
      <c r="E1" s="266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113541014.793615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116769207</v>
      </c>
      <c r="C6" s="44">
        <v>2.8431947805406921E-2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119879727</v>
      </c>
      <c r="C7" s="44">
        <v>2.6638187240579647E-2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123483769</v>
      </c>
      <c r="C8" s="44">
        <v>3.0063815544057793E-2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127489160</v>
      </c>
      <c r="C9" s="44">
        <v>3.2436578770121516E-2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67">
        <v>131539324</v>
      </c>
      <c r="C10" s="54">
        <v>3.1768693118693347E-2</v>
      </c>
      <c r="D10" s="43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169415530</v>
      </c>
      <c r="C11" s="54">
        <v>0.28794587693030871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173903481</v>
      </c>
      <c r="C12" s="54">
        <v>2.6490788654381259E-2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178625807</v>
      </c>
      <c r="C13" s="54">
        <v>2.7154867590028386E-2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183314814</v>
      </c>
      <c r="C14" s="54">
        <v>2.6250445435356484E-2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187581907</v>
      </c>
      <c r="C15" s="55">
        <v>2.3277404083665632E-2</v>
      </c>
      <c r="D15" s="53">
        <v>3.4149098581865989E-3</v>
      </c>
      <c r="E15" s="75">
        <v>638395.24122905731</v>
      </c>
    </row>
    <row r="16" spans="1:5" ht="18" customHeight="1" thickTop="1" x14ac:dyDescent="0.35">
      <c r="A16" s="41">
        <v>2025</v>
      </c>
      <c r="B16" s="42">
        <v>191940183.07957026</v>
      </c>
      <c r="C16" s="54">
        <v>2.3233989616974426E-2</v>
      </c>
      <c r="D16" s="44">
        <v>5.1228617021594758E-3</v>
      </c>
      <c r="E16" s="45">
        <v>978271.4635886848</v>
      </c>
    </row>
    <row r="17" spans="1:7" s="126" customFormat="1" ht="18" customHeight="1" x14ac:dyDescent="0.35">
      <c r="A17" s="41">
        <v>2026</v>
      </c>
      <c r="B17" s="142" t="s">
        <v>78</v>
      </c>
      <c r="C17" s="84" t="s">
        <v>78</v>
      </c>
      <c r="D17" s="149" t="s">
        <v>78</v>
      </c>
      <c r="E17" s="74" t="s">
        <v>78</v>
      </c>
    </row>
    <row r="18" spans="1:7" s="141" customFormat="1" ht="18" customHeight="1" x14ac:dyDescent="0.35">
      <c r="A18" s="41">
        <v>2027</v>
      </c>
      <c r="B18" s="142" t="s">
        <v>78</v>
      </c>
      <c r="C18" s="84" t="s">
        <v>78</v>
      </c>
      <c r="D18" s="149" t="s">
        <v>78</v>
      </c>
      <c r="E18" s="74" t="s">
        <v>78</v>
      </c>
    </row>
    <row r="19" spans="1:7" s="143" customFormat="1" ht="18" customHeight="1" x14ac:dyDescent="0.35">
      <c r="A19" s="41">
        <v>2028</v>
      </c>
      <c r="B19" s="142" t="s">
        <v>78</v>
      </c>
      <c r="C19" s="84" t="s">
        <v>78</v>
      </c>
      <c r="D19" s="149" t="s">
        <v>78</v>
      </c>
      <c r="E19" s="74" t="s">
        <v>78</v>
      </c>
    </row>
    <row r="20" spans="1:7" s="154" customFormat="1" ht="18" customHeight="1" x14ac:dyDescent="0.35">
      <c r="A20" s="41">
        <v>2029</v>
      </c>
      <c r="B20" s="142" t="s">
        <v>78</v>
      </c>
      <c r="C20" s="84" t="s">
        <v>78</v>
      </c>
      <c r="D20" s="149" t="s">
        <v>78</v>
      </c>
      <c r="E20" s="74" t="s">
        <v>78</v>
      </c>
    </row>
    <row r="21" spans="1:7" s="156" customFormat="1" ht="18" customHeight="1" x14ac:dyDescent="0.35">
      <c r="A21" s="41">
        <v>2030</v>
      </c>
      <c r="B21" s="142" t="s">
        <v>78</v>
      </c>
      <c r="C21" s="84" t="s">
        <v>78</v>
      </c>
      <c r="D21" s="149" t="s">
        <v>78</v>
      </c>
      <c r="E21" s="74" t="s">
        <v>78</v>
      </c>
    </row>
    <row r="22" spans="1:7" s="156" customFormat="1" ht="18" customHeight="1" x14ac:dyDescent="0.35">
      <c r="A22" s="41">
        <v>2031</v>
      </c>
      <c r="B22" s="142" t="s">
        <v>78</v>
      </c>
      <c r="C22" s="84" t="s">
        <v>78</v>
      </c>
      <c r="D22" s="149" t="s">
        <v>78</v>
      </c>
      <c r="E22" s="74" t="s">
        <v>78</v>
      </c>
    </row>
    <row r="23" spans="1:7" s="156" customFormat="1" ht="18" customHeight="1" x14ac:dyDescent="0.35">
      <c r="A23" s="41">
        <v>2032</v>
      </c>
      <c r="B23" s="142" t="s">
        <v>78</v>
      </c>
      <c r="C23" s="84" t="s">
        <v>78</v>
      </c>
      <c r="D23" s="149" t="s">
        <v>78</v>
      </c>
      <c r="E23" s="74" t="s">
        <v>78</v>
      </c>
    </row>
    <row r="24" spans="1:7" s="156" customFormat="1" ht="18" customHeight="1" x14ac:dyDescent="0.35">
      <c r="A24" s="41">
        <v>2033</v>
      </c>
      <c r="B24" s="142" t="s">
        <v>78</v>
      </c>
      <c r="C24" s="84" t="s">
        <v>78</v>
      </c>
      <c r="D24" s="149" t="s">
        <v>78</v>
      </c>
      <c r="E24" s="74" t="s">
        <v>78</v>
      </c>
    </row>
    <row r="25" spans="1:7" ht="21.75" customHeight="1" x14ac:dyDescent="0.35">
      <c r="A25" s="24" t="s">
        <v>4</v>
      </c>
      <c r="B25" s="3"/>
      <c r="C25" s="3"/>
    </row>
    <row r="26" spans="1:7" ht="21.75" customHeight="1" x14ac:dyDescent="0.35">
      <c r="A26" s="29" t="s">
        <v>248</v>
      </c>
      <c r="B26" s="3"/>
      <c r="C26" s="3"/>
      <c r="G26" s="156"/>
    </row>
    <row r="27" spans="1:7" s="156" customFormat="1" ht="21.75" customHeight="1" x14ac:dyDescent="0.35">
      <c r="A27" s="70" t="s">
        <v>249</v>
      </c>
      <c r="B27" s="3"/>
      <c r="C27" s="3"/>
    </row>
    <row r="28" spans="1:7" ht="21.75" customHeight="1" x14ac:dyDescent="0.35">
      <c r="A28" s="29" t="s">
        <v>243</v>
      </c>
      <c r="B28" s="3"/>
      <c r="C28" s="3"/>
    </row>
    <row r="29" spans="1:7" ht="21.75" customHeight="1" x14ac:dyDescent="0.35">
      <c r="A29" s="29" t="s">
        <v>242</v>
      </c>
      <c r="B29" s="18"/>
      <c r="C29" s="18"/>
    </row>
    <row r="30" spans="1:7" ht="21.75" customHeight="1" x14ac:dyDescent="0.35">
      <c r="A30" s="260" t="str">
        <f>Headings!F43</f>
        <v>Page 43</v>
      </c>
      <c r="B30" s="263"/>
      <c r="C30" s="263"/>
      <c r="D30" s="263"/>
      <c r="E30" s="262"/>
    </row>
    <row r="31" spans="1:7" ht="21.75" customHeight="1" x14ac:dyDescent="0.35">
      <c r="A31" s="18"/>
      <c r="B31" s="18"/>
      <c r="C31" s="18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38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Headings!E44</f>
        <v>March 2024 Conservation Futures Property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17955638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18389600</v>
      </c>
      <c r="C6" s="44">
        <v>2.4168564770575163E-2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18877155</v>
      </c>
      <c r="C7" s="44">
        <v>2.6512539696350146E-2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19443654</v>
      </c>
      <c r="C8" s="44">
        <v>3.0009765772437635E-2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20072804</v>
      </c>
      <c r="C9" s="44">
        <v>3.2357601096995481E-2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20712946</v>
      </c>
      <c r="C10" s="44">
        <v>3.189101034414521E-2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21297118</v>
      </c>
      <c r="C11" s="44">
        <v>2.8203230964827464E-2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21858694</v>
      </c>
      <c r="C12" s="44">
        <v>2.6368638235464426E-2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22426573</v>
      </c>
      <c r="C13" s="44">
        <v>2.5979548457927049E-2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54620651</v>
      </c>
      <c r="C14" s="44">
        <v>1.4355326602954452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51612683</v>
      </c>
      <c r="C15" s="53">
        <v>-5.5070160185384798E-2</v>
      </c>
      <c r="D15" s="53">
        <v>8.4084105542161502E-3</v>
      </c>
      <c r="E15" s="75">
        <v>430361.96835178882</v>
      </c>
    </row>
    <row r="16" spans="1:5" ht="18" customHeight="1" thickTop="1" x14ac:dyDescent="0.35">
      <c r="A16" s="41">
        <v>2025</v>
      </c>
      <c r="B16" s="42">
        <v>52838669.110648215</v>
      </c>
      <c r="C16" s="44">
        <v>2.3753582247375338E-2</v>
      </c>
      <c r="D16" s="44">
        <v>7.2766384142863849E-4</v>
      </c>
      <c r="E16" s="45">
        <v>38420.831491202116</v>
      </c>
    </row>
    <row r="17" spans="1:11" s="126" customFormat="1" ht="18" customHeight="1" x14ac:dyDescent="0.35">
      <c r="A17" s="41">
        <v>2026</v>
      </c>
      <c r="B17" s="42">
        <v>54924637.091457471</v>
      </c>
      <c r="C17" s="44">
        <v>3.947805680799954E-2</v>
      </c>
      <c r="D17" s="44">
        <v>-3.28954538513615E-3</v>
      </c>
      <c r="E17" s="45">
        <v>-181273.3935296163</v>
      </c>
    </row>
    <row r="18" spans="1:11" s="141" customFormat="1" ht="18" customHeight="1" x14ac:dyDescent="0.35">
      <c r="A18" s="41">
        <v>2027</v>
      </c>
      <c r="B18" s="42">
        <v>56335128.311462551</v>
      </c>
      <c r="C18" s="44">
        <v>2.5680483198394333E-2</v>
      </c>
      <c r="D18" s="44">
        <v>-2.9969470102175766E-4</v>
      </c>
      <c r="E18" s="45">
        <v>-16888.400800555944</v>
      </c>
    </row>
    <row r="19" spans="1:11" s="143" customFormat="1" ht="18" customHeight="1" x14ac:dyDescent="0.35">
      <c r="A19" s="41">
        <v>2028</v>
      </c>
      <c r="B19" s="42">
        <v>57695471.757498175</v>
      </c>
      <c r="C19" s="44">
        <v>2.4147339090356379E-2</v>
      </c>
      <c r="D19" s="44">
        <v>1.923352345964302E-3</v>
      </c>
      <c r="E19" s="45">
        <v>110755.69872333109</v>
      </c>
    </row>
    <row r="20" spans="1:11" s="154" customFormat="1" ht="18" customHeight="1" x14ac:dyDescent="0.35">
      <c r="A20" s="41">
        <v>2029</v>
      </c>
      <c r="B20" s="42">
        <v>59061912.71069558</v>
      </c>
      <c r="C20" s="44">
        <v>2.3683677619289467E-2</v>
      </c>
      <c r="D20" s="44">
        <v>3.759156240808581E-3</v>
      </c>
      <c r="E20" s="45">
        <v>221191.464486368</v>
      </c>
    </row>
    <row r="21" spans="1:11" s="156" customFormat="1" ht="18" customHeight="1" x14ac:dyDescent="0.35">
      <c r="A21" s="41">
        <v>2030</v>
      </c>
      <c r="B21" s="42">
        <v>60485947.542703122</v>
      </c>
      <c r="C21" s="44">
        <v>2.4110882405433243E-2</v>
      </c>
      <c r="D21" s="44">
        <v>6.1269614989176713E-3</v>
      </c>
      <c r="E21" s="45">
        <v>368338.27737563848</v>
      </c>
    </row>
    <row r="22" spans="1:11" s="156" customFormat="1" ht="18" customHeight="1" x14ac:dyDescent="0.35">
      <c r="A22" s="41">
        <v>2031</v>
      </c>
      <c r="B22" s="42">
        <v>61929661.231123559</v>
      </c>
      <c r="C22" s="44">
        <v>2.3868580175604892E-2</v>
      </c>
      <c r="D22" s="44">
        <v>8.2617060193030945E-3</v>
      </c>
      <c r="E22" s="45">
        <v>507452.23379214853</v>
      </c>
    </row>
    <row r="23" spans="1:11" s="156" customFormat="1" ht="18" customHeight="1" x14ac:dyDescent="0.35">
      <c r="A23" s="41">
        <v>2032</v>
      </c>
      <c r="B23" s="42">
        <v>63421881.275647901</v>
      </c>
      <c r="C23" s="44">
        <v>2.4095401377303372E-2</v>
      </c>
      <c r="D23" s="44">
        <v>1.0598629695263595E-2</v>
      </c>
      <c r="E23" s="45">
        <v>665135.50925776362</v>
      </c>
    </row>
    <row r="24" spans="1:11" s="156" customFormat="1" ht="18" customHeight="1" x14ac:dyDescent="0.35">
      <c r="A24" s="41">
        <v>2033</v>
      </c>
      <c r="B24" s="42">
        <v>64937744.224753894</v>
      </c>
      <c r="C24" s="44">
        <v>2.3901261183307598E-2</v>
      </c>
      <c r="D24" s="73" t="s">
        <v>299</v>
      </c>
      <c r="E24" s="74" t="s">
        <v>299</v>
      </c>
    </row>
    <row r="25" spans="1:11" ht="21.75" customHeight="1" x14ac:dyDescent="0.35">
      <c r="A25" s="24" t="s">
        <v>4</v>
      </c>
      <c r="B25" s="3"/>
      <c r="C25" s="3"/>
      <c r="K25" s="156"/>
    </row>
    <row r="26" spans="1:11" s="156" customFormat="1" ht="21.75" customHeight="1" x14ac:dyDescent="0.35">
      <c r="A26" s="29" t="s">
        <v>248</v>
      </c>
      <c r="B26" s="3"/>
      <c r="C26" s="3"/>
    </row>
    <row r="27" spans="1:11" s="156" customFormat="1" ht="21.75" customHeight="1" x14ac:dyDescent="0.35">
      <c r="A27" s="70" t="s">
        <v>249</v>
      </c>
      <c r="B27" s="3"/>
      <c r="C27" s="3"/>
    </row>
    <row r="28" spans="1:11" s="28" customFormat="1" ht="21.75" customHeight="1" x14ac:dyDescent="0.35">
      <c r="A28" s="29" t="s">
        <v>261</v>
      </c>
    </row>
    <row r="29" spans="1:11" ht="21.75" customHeight="1" x14ac:dyDescent="0.35">
      <c r="A29" s="29" t="s">
        <v>262</v>
      </c>
    </row>
    <row r="30" spans="1:11" ht="21.75" customHeight="1" x14ac:dyDescent="0.35">
      <c r="A30" s="260" t="str">
        <f>Headings!F44</f>
        <v>Page 44</v>
      </c>
      <c r="B30" s="263"/>
      <c r="C30" s="263"/>
      <c r="D30" s="263"/>
      <c r="E30" s="262"/>
    </row>
    <row r="32" spans="1:11" ht="21.75" customHeight="1" x14ac:dyDescent="0.35">
      <c r="B32" s="6"/>
    </row>
    <row r="33" spans="1:2" ht="21.75" customHeight="1" x14ac:dyDescent="0.35">
      <c r="B33" s="6"/>
    </row>
    <row r="34" spans="1:2" ht="21.75" customHeight="1" x14ac:dyDescent="0.35">
      <c r="A34" s="5"/>
      <c r="B34" s="6"/>
    </row>
    <row r="35" spans="1:2" ht="21.75" customHeight="1" x14ac:dyDescent="0.35">
      <c r="A35" s="5"/>
      <c r="B35" s="5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Headings!E45</f>
        <v>March 2024 Unincorporated Area/Roads Property Tax Levy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2015</v>
      </c>
      <c r="B5" s="37">
        <v>81182066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82424494.000000134</v>
      </c>
      <c r="C6" s="43">
        <v>1.5304217559579447E-2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87678035</v>
      </c>
      <c r="C7" s="43">
        <v>6.3737619062603557E-2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89353349</v>
      </c>
      <c r="C8" s="43">
        <v>1.9107567819009574E-2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91211126</v>
      </c>
      <c r="C9" s="43">
        <v>2.0791352767314919E-2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92987997</v>
      </c>
      <c r="C10" s="43">
        <v>1.9480858069880647E-2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94573079</v>
      </c>
      <c r="C11" s="43">
        <v>1.7046092518801181E-2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96531490</v>
      </c>
      <c r="C12" s="43">
        <v>2.0707912026423525E-2</v>
      </c>
      <c r="D12" s="44">
        <v>0</v>
      </c>
      <c r="E12" s="45">
        <v>0</v>
      </c>
    </row>
    <row r="13" spans="1:5" s="51" customFormat="1" ht="18" customHeight="1" x14ac:dyDescent="0.35">
      <c r="A13" s="41">
        <v>2023</v>
      </c>
      <c r="B13" s="42">
        <v>98705742</v>
      </c>
      <c r="C13" s="43">
        <v>2.2523758827300844E-2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2024</v>
      </c>
      <c r="B14" s="47">
        <v>100220659</v>
      </c>
      <c r="C14" s="48">
        <v>1.5347810262142492E-2</v>
      </c>
      <c r="D14" s="53">
        <v>2.2167164917741289E-3</v>
      </c>
      <c r="E14" s="75">
        <v>221669.4093862623</v>
      </c>
    </row>
    <row r="15" spans="1:5" s="51" customFormat="1" ht="18" customHeight="1" thickTop="1" x14ac:dyDescent="0.35">
      <c r="A15" s="41">
        <v>2025</v>
      </c>
      <c r="B15" s="42">
        <v>101956743.39764112</v>
      </c>
      <c r="C15" s="43">
        <v>1.7322620056221316E-2</v>
      </c>
      <c r="D15" s="44">
        <v>2.3412806872564751E-3</v>
      </c>
      <c r="E15" s="45">
        <v>238151.77410311997</v>
      </c>
    </row>
    <row r="16" spans="1:5" s="51" customFormat="1" ht="18" customHeight="1" x14ac:dyDescent="0.35">
      <c r="A16" s="41">
        <v>2026</v>
      </c>
      <c r="B16" s="42">
        <v>103686103.41932377</v>
      </c>
      <c r="C16" s="43">
        <v>1.69617032091538E-2</v>
      </c>
      <c r="D16" s="44">
        <v>1.8529866821688223E-3</v>
      </c>
      <c r="E16" s="45">
        <v>191773.61480775476</v>
      </c>
    </row>
    <row r="17" spans="1:5" s="51" customFormat="1" ht="18" customHeight="1" x14ac:dyDescent="0.35">
      <c r="A17" s="41">
        <v>2027</v>
      </c>
      <c r="B17" s="42">
        <v>105436618.26636146</v>
      </c>
      <c r="C17" s="43">
        <v>1.6882829900148888E-2</v>
      </c>
      <c r="D17" s="44">
        <v>1.4629501910408127E-3</v>
      </c>
      <c r="E17" s="45">
        <v>154023.19257646799</v>
      </c>
    </row>
    <row r="18" spans="1:5" s="51" customFormat="1" ht="18" customHeight="1" x14ac:dyDescent="0.35">
      <c r="A18" s="41">
        <v>2028</v>
      </c>
      <c r="B18" s="42">
        <v>107209348.42965215</v>
      </c>
      <c r="C18" s="43">
        <v>1.6813230473802676E-2</v>
      </c>
      <c r="D18" s="44">
        <v>9.8747459207615407E-4</v>
      </c>
      <c r="E18" s="45">
        <v>105762.07025013864</v>
      </c>
    </row>
    <row r="19" spans="1:5" s="51" customFormat="1" ht="18" customHeight="1" x14ac:dyDescent="0.35">
      <c r="A19" s="41">
        <v>2029</v>
      </c>
      <c r="B19" s="42">
        <v>108996043.78232495</v>
      </c>
      <c r="C19" s="43">
        <v>1.6665480938401478E-2</v>
      </c>
      <c r="D19" s="44">
        <v>1.2649278877641112E-3</v>
      </c>
      <c r="E19" s="45">
        <v>137697.95744974911</v>
      </c>
    </row>
    <row r="20" spans="1:5" s="51" customFormat="1" ht="18" customHeight="1" x14ac:dyDescent="0.35">
      <c r="A20" s="41">
        <v>2030</v>
      </c>
      <c r="B20" s="42">
        <v>110886413.6971271</v>
      </c>
      <c r="C20" s="43">
        <v>1.7343472746381483E-2</v>
      </c>
      <c r="D20" s="44">
        <v>1.10393224447769E-3</v>
      </c>
      <c r="E20" s="45">
        <v>122276.10302190483</v>
      </c>
    </row>
    <row r="21" spans="1:5" s="51" customFormat="1" ht="18" customHeight="1" x14ac:dyDescent="0.35">
      <c r="A21" s="41">
        <v>2031</v>
      </c>
      <c r="B21" s="42">
        <v>112934690.78694998</v>
      </c>
      <c r="C21" s="43">
        <v>1.8471848998719453E-2</v>
      </c>
      <c r="D21" s="44">
        <v>2.0299155605774111E-3</v>
      </c>
      <c r="E21" s="45">
        <v>228783.47502146661</v>
      </c>
    </row>
    <row r="22" spans="1:5" s="51" customFormat="1" ht="18" customHeight="1" x14ac:dyDescent="0.35">
      <c r="A22" s="41">
        <v>2032</v>
      </c>
      <c r="B22" s="42">
        <v>114989852.90281603</v>
      </c>
      <c r="C22" s="43">
        <v>1.8197792915049416E-2</v>
      </c>
      <c r="D22" s="44">
        <v>2.6707738485143295E-3</v>
      </c>
      <c r="E22" s="45">
        <v>306293.85037182271</v>
      </c>
    </row>
    <row r="23" spans="1:5" s="51" customFormat="1" ht="18" customHeight="1" x14ac:dyDescent="0.35">
      <c r="A23" s="41">
        <v>2033</v>
      </c>
      <c r="B23" s="42">
        <v>117051683.80152945</v>
      </c>
      <c r="C23" s="43">
        <v>1.7930546449659301E-2</v>
      </c>
      <c r="D23" s="73" t="s">
        <v>299</v>
      </c>
      <c r="E23" s="74" t="s">
        <v>299</v>
      </c>
    </row>
    <row r="24" spans="1:5" ht="18" customHeight="1" x14ac:dyDescent="0.35">
      <c r="A24" s="24" t="s">
        <v>4</v>
      </c>
      <c r="B24" s="3"/>
      <c r="C24" s="3"/>
    </row>
    <row r="25" spans="1:5" ht="21.75" customHeight="1" x14ac:dyDescent="0.35">
      <c r="A25" s="29" t="s">
        <v>248</v>
      </c>
      <c r="B25" s="3"/>
      <c r="C25" s="3"/>
    </row>
    <row r="26" spans="1:5" ht="21.75" customHeight="1" x14ac:dyDescent="0.35">
      <c r="A26" s="70" t="s">
        <v>249</v>
      </c>
      <c r="B26" s="3"/>
      <c r="C26" s="3"/>
    </row>
    <row r="27" spans="1:5" ht="21.75" customHeight="1" x14ac:dyDescent="0.35">
      <c r="A27" s="29" t="s">
        <v>171</v>
      </c>
      <c r="B27" s="18"/>
      <c r="C27" s="18"/>
    </row>
    <row r="28" spans="1:5" ht="21.75" customHeight="1" x14ac:dyDescent="0.35">
      <c r="A28" s="29" t="s">
        <v>178</v>
      </c>
    </row>
    <row r="29" spans="1:5" ht="21.75" customHeight="1" x14ac:dyDescent="0.35">
      <c r="A29" s="70" t="s">
        <v>179</v>
      </c>
    </row>
    <row r="30" spans="1:5" ht="21.75" customHeight="1" x14ac:dyDescent="0.35">
      <c r="A30" s="260" t="str">
        <f>Headings!F45</f>
        <v>Page 45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M32"/>
  <sheetViews>
    <sheetView zoomScale="75" zoomScaleNormal="75" workbookViewId="0">
      <selection activeCell="A24" sqref="A24:E24"/>
    </sheetView>
  </sheetViews>
  <sheetFormatPr defaultColWidth="10.7265625" defaultRowHeight="21.75" customHeight="1" x14ac:dyDescent="0.35"/>
  <cols>
    <col min="1" max="1" width="7.7265625" style="91" customWidth="1"/>
    <col min="2" max="2" width="15.26953125" style="91" customWidth="1"/>
    <col min="3" max="3" width="17.6328125" style="91" customWidth="1"/>
    <col min="4" max="4" width="15.81640625" style="91" customWidth="1"/>
    <col min="5" max="5" width="17.7265625" style="92" customWidth="1"/>
    <col min="6" max="6" width="10.7265625" style="92"/>
    <col min="7" max="7" width="19.6328125" style="92" bestFit="1" customWidth="1"/>
    <col min="8" max="9" width="12" style="92" bestFit="1" customWidth="1"/>
    <col min="10" max="12" width="10.7265625" style="92"/>
    <col min="13" max="13" width="19.08984375" style="92" bestFit="1" customWidth="1"/>
    <col min="14" max="16384" width="10.7265625" style="92"/>
  </cols>
  <sheetData>
    <row r="1" spans="1:13" ht="23.4" x14ac:dyDescent="0.35">
      <c r="A1" s="261" t="str">
        <f>Headings!E46</f>
        <v xml:space="preserve">March 2024 UAL/Roads Property Tax Annexation Addendum </v>
      </c>
      <c r="B1" s="262"/>
      <c r="C1" s="262"/>
      <c r="D1" s="262"/>
      <c r="E1" s="262"/>
    </row>
    <row r="2" spans="1:13" ht="21.75" customHeight="1" x14ac:dyDescent="0.35">
      <c r="A2" s="261" t="s">
        <v>84</v>
      </c>
      <c r="B2" s="262"/>
      <c r="C2" s="262"/>
      <c r="D2" s="262"/>
      <c r="E2" s="262"/>
    </row>
    <row r="4" spans="1:13" s="21" customFormat="1" ht="66" customHeight="1" x14ac:dyDescent="0.35">
      <c r="A4" s="20" t="s">
        <v>106</v>
      </c>
      <c r="B4" s="31" t="s">
        <v>157</v>
      </c>
      <c r="C4" s="32" t="s">
        <v>155</v>
      </c>
      <c r="D4" s="100" t="s">
        <v>158</v>
      </c>
      <c r="E4" s="101" t="s">
        <v>156</v>
      </c>
      <c r="L4" s="177"/>
      <c r="M4" s="180"/>
    </row>
    <row r="5" spans="1:13" s="51" customFormat="1" ht="18" customHeight="1" x14ac:dyDescent="0.35">
      <c r="A5" s="36">
        <v>2016</v>
      </c>
      <c r="B5" s="59">
        <v>2.25</v>
      </c>
      <c r="C5" s="216"/>
      <c r="D5" s="37"/>
      <c r="E5" s="164"/>
      <c r="L5" s="178"/>
      <c r="M5" s="92"/>
    </row>
    <row r="6" spans="1:13" s="51" customFormat="1" ht="18" customHeight="1" x14ac:dyDescent="0.35">
      <c r="A6" s="41">
        <v>2017</v>
      </c>
      <c r="B6" s="60">
        <v>2.2455655768266811</v>
      </c>
      <c r="C6" s="146"/>
      <c r="D6" s="42"/>
      <c r="E6" s="67"/>
      <c r="L6" s="178"/>
      <c r="M6" s="92"/>
    </row>
    <row r="7" spans="1:13" s="51" customFormat="1" ht="18" x14ac:dyDescent="0.35">
      <c r="A7" s="41">
        <v>2018</v>
      </c>
      <c r="B7" s="60">
        <v>2.0511364005976622</v>
      </c>
      <c r="C7" s="130"/>
      <c r="D7" s="42"/>
      <c r="E7" s="67"/>
    </row>
    <row r="8" spans="1:13" s="51" customFormat="1" ht="18" x14ac:dyDescent="0.35">
      <c r="A8" s="41">
        <v>2019</v>
      </c>
      <c r="B8" s="60">
        <v>1.8752308294757656</v>
      </c>
      <c r="C8" s="130"/>
      <c r="D8" s="42"/>
      <c r="E8" s="67"/>
    </row>
    <row r="9" spans="1:13" s="51" customFormat="1" ht="18" customHeight="1" x14ac:dyDescent="0.35">
      <c r="A9" s="41">
        <v>2020</v>
      </c>
      <c r="B9" s="60">
        <v>1.8242398454505373</v>
      </c>
      <c r="C9" s="150"/>
      <c r="D9" s="42"/>
      <c r="E9" s="67"/>
    </row>
    <row r="10" spans="1:13" s="56" customFormat="1" ht="18" customHeight="1" x14ac:dyDescent="0.35">
      <c r="A10" s="41">
        <v>2021</v>
      </c>
      <c r="B10" s="60">
        <v>1.8260027675439234</v>
      </c>
      <c r="C10" s="150"/>
      <c r="D10" s="42"/>
      <c r="E10" s="67"/>
    </row>
    <row r="11" spans="1:13" s="51" customFormat="1" ht="18" customHeight="1" x14ac:dyDescent="0.35">
      <c r="A11" s="41">
        <v>2022</v>
      </c>
      <c r="B11" s="60">
        <v>1.6012</v>
      </c>
      <c r="C11" s="150"/>
      <c r="D11" s="42"/>
      <c r="E11" s="67"/>
    </row>
    <row r="12" spans="1:13" s="51" customFormat="1" ht="18" customHeight="1" x14ac:dyDescent="0.35">
      <c r="A12" s="41">
        <v>2023</v>
      </c>
      <c r="B12" s="60">
        <v>1.2409601411158517</v>
      </c>
      <c r="C12" s="150"/>
      <c r="D12" s="42"/>
      <c r="E12" s="67"/>
    </row>
    <row r="13" spans="1:13" s="51" customFormat="1" ht="18" customHeight="1" thickBot="1" x14ac:dyDescent="0.4">
      <c r="A13" s="46">
        <v>2024</v>
      </c>
      <c r="B13" s="65">
        <v>1.4156795663633051</v>
      </c>
      <c r="C13" s="215"/>
      <c r="D13" s="47"/>
      <c r="E13" s="66"/>
      <c r="G13" s="117"/>
    </row>
    <row r="14" spans="1:13" ht="18" customHeight="1" thickTop="1" x14ac:dyDescent="0.35">
      <c r="A14" s="41">
        <v>2025</v>
      </c>
      <c r="B14" s="60">
        <v>1.4130151834114566</v>
      </c>
      <c r="C14" s="150"/>
      <c r="D14" s="42"/>
      <c r="E14" s="67"/>
      <c r="G14" s="118"/>
    </row>
    <row r="15" spans="1:13" ht="37.799999999999997" customHeight="1" x14ac:dyDescent="0.35">
      <c r="A15" s="41">
        <v>2026</v>
      </c>
      <c r="B15" s="60">
        <v>1.3728527523786671</v>
      </c>
      <c r="C15" s="179"/>
      <c r="D15" s="181"/>
      <c r="E15" s="67"/>
      <c r="G15" s="183"/>
    </row>
    <row r="16" spans="1:13" ht="18" customHeight="1" x14ac:dyDescent="0.35">
      <c r="A16" s="41">
        <v>2027</v>
      </c>
      <c r="B16" s="60">
        <v>1.3374857029360199</v>
      </c>
      <c r="C16" s="179"/>
      <c r="D16" s="42"/>
      <c r="E16" s="67"/>
      <c r="G16" s="118"/>
    </row>
    <row r="17" spans="1:7" ht="20.399999999999999" x14ac:dyDescent="0.35">
      <c r="A17" s="222">
        <v>2028</v>
      </c>
      <c r="B17" s="223">
        <v>1.301837565774185</v>
      </c>
      <c r="C17" s="224"/>
      <c r="D17" s="231"/>
      <c r="E17" s="232"/>
      <c r="G17" s="118"/>
    </row>
    <row r="18" spans="1:7" s="154" customFormat="1" ht="36" x14ac:dyDescent="0.35">
      <c r="A18" s="188">
        <v>2029</v>
      </c>
      <c r="B18" s="189">
        <v>1.3887000085071475</v>
      </c>
      <c r="C18" s="190" t="s">
        <v>308</v>
      </c>
      <c r="D18" s="192" t="s">
        <v>309</v>
      </c>
      <c r="E18" s="191"/>
      <c r="G18" s="118"/>
    </row>
    <row r="19" spans="1:7" s="156" customFormat="1" ht="72" x14ac:dyDescent="0.35">
      <c r="A19" s="188">
        <v>2030</v>
      </c>
      <c r="B19" s="189">
        <v>1.6099031618547357</v>
      </c>
      <c r="C19" s="190" t="s">
        <v>263</v>
      </c>
      <c r="D19" s="192" t="s">
        <v>310</v>
      </c>
      <c r="E19" s="191"/>
    </row>
    <row r="20" spans="1:7" s="156" customFormat="1" ht="18" customHeight="1" x14ac:dyDescent="0.35">
      <c r="A20" s="41">
        <v>2031</v>
      </c>
      <c r="B20" s="60">
        <v>1.5607613652388352</v>
      </c>
      <c r="C20" s="94"/>
      <c r="D20" s="42"/>
      <c r="E20" s="95"/>
    </row>
    <row r="21" spans="1:7" s="156" customFormat="1" ht="18" customHeight="1" x14ac:dyDescent="0.35">
      <c r="A21" s="41">
        <v>2032</v>
      </c>
      <c r="B21" s="60">
        <v>1.5051849330400633</v>
      </c>
      <c r="C21" s="94"/>
      <c r="D21" s="42"/>
      <c r="E21" s="95"/>
      <c r="G21" s="118"/>
    </row>
    <row r="22" spans="1:7" s="156" customFormat="1" ht="18" customHeight="1" x14ac:dyDescent="0.35">
      <c r="A22" s="41">
        <v>2033</v>
      </c>
      <c r="B22" s="60">
        <v>1.4512387592304827</v>
      </c>
      <c r="C22" s="94"/>
      <c r="D22" s="42"/>
      <c r="E22" s="95"/>
      <c r="G22" s="118"/>
    </row>
    <row r="23" spans="1:7" ht="21.75" customHeight="1" x14ac:dyDescent="0.35">
      <c r="A23" s="85"/>
      <c r="G23" s="118"/>
    </row>
    <row r="24" spans="1:7" ht="21.75" customHeight="1" x14ac:dyDescent="0.35">
      <c r="A24" s="260" t="str">
        <f>Headings!H46</f>
        <v>Page 46</v>
      </c>
      <c r="B24" s="262"/>
      <c r="C24" s="262"/>
      <c r="D24" s="262"/>
      <c r="E24" s="262"/>
      <c r="G24" s="118"/>
    </row>
    <row r="26" spans="1:7" ht="21.75" customHeight="1" x14ac:dyDescent="0.35">
      <c r="G26" s="118"/>
    </row>
    <row r="27" spans="1:7" ht="21.75" customHeight="1" x14ac:dyDescent="0.35">
      <c r="B27" s="6"/>
      <c r="C27" s="6"/>
      <c r="G27" s="118"/>
    </row>
    <row r="28" spans="1:7" ht="21.75" customHeight="1" x14ac:dyDescent="0.35">
      <c r="G28" s="118"/>
    </row>
    <row r="29" spans="1:7" ht="21.75" customHeight="1" x14ac:dyDescent="0.35">
      <c r="A29" s="5"/>
      <c r="B29" s="5"/>
      <c r="C29" s="5"/>
    </row>
    <row r="30" spans="1:7" ht="21.75" customHeight="1" x14ac:dyDescent="0.35">
      <c r="A30" s="5"/>
      <c r="B30" s="5"/>
      <c r="C30" s="5"/>
    </row>
    <row r="31" spans="1:7" ht="21.75" customHeight="1" x14ac:dyDescent="0.35">
      <c r="A31" s="5"/>
      <c r="B31" s="5"/>
      <c r="C31" s="5"/>
    </row>
    <row r="32" spans="1:7" ht="21.75" customHeight="1" x14ac:dyDescent="0.35">
      <c r="A32" s="5"/>
      <c r="B32" s="5"/>
      <c r="C32" s="5"/>
    </row>
  </sheetData>
  <mergeCells count="3">
    <mergeCell ref="A1:E1"/>
    <mergeCell ref="A2:E2"/>
    <mergeCell ref="A24:E24"/>
  </mergeCells>
  <pageMargins left="0.75" right="0.75" top="1" bottom="1" header="0.5" footer="0.5"/>
  <pageSetup scale="95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Headings!E47</f>
        <v>March 2024 Flood District Property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52104009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53571768</v>
      </c>
      <c r="C6" s="44">
        <v>2.8169790159525032E-2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55124711</v>
      </c>
      <c r="C7" s="44">
        <v>2.8988085664822583E-2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55124711</v>
      </c>
      <c r="C8" s="44">
        <v>0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57037253</v>
      </c>
      <c r="C9" s="44">
        <v>3.4694821347907023E-2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58404026</v>
      </c>
      <c r="C10" s="44">
        <v>2.3962812514831233E-2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58829811</v>
      </c>
      <c r="C11" s="44">
        <v>7.2903364572847185E-3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58486420</v>
      </c>
      <c r="C12" s="44">
        <v>-5.837023681752096E-3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58596032</v>
      </c>
      <c r="C13" s="44">
        <v>1.8741444595171686E-3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58880026</v>
      </c>
      <c r="C14" s="44">
        <v>4.8466421753610156E-3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58495615</v>
      </c>
      <c r="C15" s="53">
        <v>-6.5287165464227304E-3</v>
      </c>
      <c r="D15" s="53">
        <v>-1.743793744191624E-2</v>
      </c>
      <c r="E15" s="75">
        <v>-1038145.9999999925</v>
      </c>
    </row>
    <row r="16" spans="1:5" ht="18" customHeight="1" thickTop="1" x14ac:dyDescent="0.35">
      <c r="A16" s="41">
        <v>2025</v>
      </c>
      <c r="B16" s="42">
        <v>59251217.000000007</v>
      </c>
      <c r="C16" s="44">
        <v>1.2917241745385555E-2</v>
      </c>
      <c r="D16" s="44">
        <v>-1.6023671410137608E-2</v>
      </c>
      <c r="E16" s="45">
        <v>-964882.9999999851</v>
      </c>
    </row>
    <row r="17" spans="1:5" s="126" customFormat="1" ht="18" customHeight="1" x14ac:dyDescent="0.35">
      <c r="A17" s="41">
        <v>2026</v>
      </c>
      <c r="B17" s="42">
        <v>60022006.000000007</v>
      </c>
      <c r="C17" s="44">
        <v>1.3008829843950798E-2</v>
      </c>
      <c r="D17" s="44">
        <v>-1.4858803965308365E-2</v>
      </c>
      <c r="E17" s="45">
        <v>-905306.9999999851</v>
      </c>
    </row>
    <row r="18" spans="1:5" s="141" customFormat="1" ht="18" customHeight="1" x14ac:dyDescent="0.35">
      <c r="A18" s="41">
        <v>2027</v>
      </c>
      <c r="B18" s="42">
        <v>60795074</v>
      </c>
      <c r="C18" s="44">
        <v>1.2879742806329864E-2</v>
      </c>
      <c r="D18" s="44">
        <v>-1.3834268687829887E-2</v>
      </c>
      <c r="E18" s="45">
        <v>-852853.99999999255</v>
      </c>
    </row>
    <row r="19" spans="1:5" s="143" customFormat="1" ht="18" customHeight="1" x14ac:dyDescent="0.35">
      <c r="A19" s="41">
        <v>2028</v>
      </c>
      <c r="B19" s="42">
        <v>61571080.999999993</v>
      </c>
      <c r="C19" s="44">
        <v>1.2764307187124846E-2</v>
      </c>
      <c r="D19" s="44">
        <v>-1.290259704823149E-2</v>
      </c>
      <c r="E19" s="45">
        <v>-804811.00000000745</v>
      </c>
    </row>
    <row r="20" spans="1:5" s="154" customFormat="1" ht="18" customHeight="1" x14ac:dyDescent="0.35">
      <c r="A20" s="41">
        <v>2029</v>
      </c>
      <c r="B20" s="42">
        <v>62340889</v>
      </c>
      <c r="C20" s="44">
        <v>1.2502752712755028E-2</v>
      </c>
      <c r="D20" s="44">
        <v>-1.2162023083609474E-2</v>
      </c>
      <c r="E20" s="45">
        <v>-767526.00000000745</v>
      </c>
    </row>
    <row r="21" spans="1:5" s="156" customFormat="1" ht="18" customHeight="1" x14ac:dyDescent="0.35">
      <c r="A21" s="41">
        <v>2030</v>
      </c>
      <c r="B21" s="42">
        <v>63127215</v>
      </c>
      <c r="C21" s="44">
        <v>1.2613326704404182E-2</v>
      </c>
      <c r="D21" s="44">
        <v>-1.1208856375705345E-2</v>
      </c>
      <c r="E21" s="45">
        <v>-715605.00000000745</v>
      </c>
    </row>
    <row r="22" spans="1:5" s="156" customFormat="1" ht="18" customHeight="1" x14ac:dyDescent="0.35">
      <c r="A22" s="41">
        <v>2031</v>
      </c>
      <c r="B22" s="42">
        <v>63908638</v>
      </c>
      <c r="C22" s="44">
        <v>1.2378543865747993E-2</v>
      </c>
      <c r="D22" s="44">
        <v>-1.0479188335959622E-2</v>
      </c>
      <c r="E22" s="45">
        <v>-676803.00000000745</v>
      </c>
    </row>
    <row r="23" spans="1:5" s="156" customFormat="1" ht="18" customHeight="1" x14ac:dyDescent="0.35">
      <c r="A23" s="41">
        <v>2032</v>
      </c>
      <c r="B23" s="42">
        <v>64691270</v>
      </c>
      <c r="C23" s="44">
        <v>1.2246106700005033E-2</v>
      </c>
      <c r="D23" s="44">
        <v>-9.9009037243265041E-3</v>
      </c>
      <c r="E23" s="45">
        <v>-646907.00000000745</v>
      </c>
    </row>
    <row r="24" spans="1:5" s="156" customFormat="1" ht="18" customHeight="1" x14ac:dyDescent="0.35">
      <c r="A24" s="41">
        <v>2033</v>
      </c>
      <c r="B24" s="42">
        <v>65477314</v>
      </c>
      <c r="C24" s="44">
        <v>1.2150696685967022E-2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112</v>
      </c>
      <c r="B26" s="3"/>
      <c r="C26" s="3"/>
    </row>
    <row r="27" spans="1:5" ht="21.75" customHeight="1" x14ac:dyDescent="0.35">
      <c r="A27" s="29" t="s">
        <v>244</v>
      </c>
      <c r="B27" s="3"/>
      <c r="C27" s="3"/>
    </row>
    <row r="28" spans="1:5" ht="21.75" customHeight="1" x14ac:dyDescent="0.35">
      <c r="A28" s="29" t="s">
        <v>226</v>
      </c>
      <c r="B28" s="18"/>
      <c r="C28" s="18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0" t="str">
        <f>Headings!F47</f>
        <v>Page 47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114" customWidth="1"/>
    <col min="2" max="2" width="20.7265625" style="114" customWidth="1"/>
    <col min="3" max="3" width="10.7265625" style="114" customWidth="1"/>
    <col min="4" max="5" width="17.7265625" style="115" customWidth="1"/>
    <col min="6" max="16384" width="10.7265625" style="115"/>
  </cols>
  <sheetData>
    <row r="1" spans="1:5" ht="23.4" x14ac:dyDescent="0.35">
      <c r="A1" s="261" t="str">
        <f>Headings!E48</f>
        <v>March 2024 Marine Levy Property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1183252</v>
      </c>
      <c r="C5" s="80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1183252</v>
      </c>
      <c r="C6" s="44">
        <v>0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1183252</v>
      </c>
      <c r="C7" s="44">
        <v>0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5769754</v>
      </c>
      <c r="C8" s="44">
        <v>3.8761836024785925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5927796</v>
      </c>
      <c r="C9" s="44">
        <v>2.7391462443632886E-2</v>
      </c>
      <c r="D9" s="5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6117419</v>
      </c>
      <c r="C10" s="44">
        <v>3.1988786388735369E-2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6290100</v>
      </c>
      <c r="C11" s="44">
        <v>2.8227754221183732E-2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6461231</v>
      </c>
      <c r="C12" s="44">
        <v>2.7206403713772476E-2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6525843</v>
      </c>
      <c r="C13" s="44">
        <v>9.9999520215265925E-3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6820483</v>
      </c>
      <c r="C14" s="44">
        <v>4.5149722419004057E-2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7000384</v>
      </c>
      <c r="C15" s="53">
        <v>2.6376577729172457E-2</v>
      </c>
      <c r="D15" s="53">
        <v>5.1658627759976206E-3</v>
      </c>
      <c r="E15" s="75">
        <v>35977.169999999925</v>
      </c>
    </row>
    <row r="16" spans="1:5" ht="18" customHeight="1" thickTop="1" x14ac:dyDescent="0.35">
      <c r="A16" s="41">
        <v>2025</v>
      </c>
      <c r="B16" s="42">
        <v>7160823.8399999999</v>
      </c>
      <c r="C16" s="44">
        <v>2.2918719887366157E-2</v>
      </c>
      <c r="D16" s="44">
        <v>6.5999129266447465E-3</v>
      </c>
      <c r="E16" s="45">
        <v>46950.941699998453</v>
      </c>
    </row>
    <row r="17" spans="1:5" s="126" customFormat="1" ht="18" customHeight="1" x14ac:dyDescent="0.35">
      <c r="A17" s="41">
        <v>2026</v>
      </c>
      <c r="B17" s="42">
        <v>7325586.0784</v>
      </c>
      <c r="C17" s="44">
        <v>2.3008838379691365E-2</v>
      </c>
      <c r="D17" s="44">
        <v>7.779913261749094E-3</v>
      </c>
      <c r="E17" s="45">
        <v>56552.45111699868</v>
      </c>
    </row>
    <row r="18" spans="1:5" s="141" customFormat="1" ht="18" customHeight="1" x14ac:dyDescent="0.35">
      <c r="A18" s="41">
        <v>2027</v>
      </c>
      <c r="B18" s="42">
        <v>7493193.9391839998</v>
      </c>
      <c r="C18" s="44">
        <v>2.2879788591687378E-2</v>
      </c>
      <c r="D18" s="44">
        <v>8.8178027633223355E-3</v>
      </c>
      <c r="E18" s="45">
        <v>65495.97562816646</v>
      </c>
    </row>
    <row r="19" spans="1:5" s="143" customFormat="1" ht="18" customHeight="1" x14ac:dyDescent="0.35">
      <c r="A19" s="41">
        <v>2028</v>
      </c>
      <c r="B19" s="42">
        <v>7663770.878575841</v>
      </c>
      <c r="C19" s="44">
        <v>2.2764249901480182E-2</v>
      </c>
      <c r="D19" s="44">
        <v>9.7615310385765763E-3</v>
      </c>
      <c r="E19" s="45">
        <v>74086.935384449549</v>
      </c>
    </row>
    <row r="20" spans="1:5" s="154" customFormat="1" ht="18" customHeight="1" x14ac:dyDescent="0.35">
      <c r="A20" s="41">
        <v>2029</v>
      </c>
      <c r="B20" s="42">
        <v>7836226.5873615984</v>
      </c>
      <c r="C20" s="44">
        <v>2.250272242191631E-2</v>
      </c>
      <c r="D20" s="44">
        <v>1.0511648533598761E-2</v>
      </c>
      <c r="E20" s="45">
        <v>81514.804738293402</v>
      </c>
    </row>
    <row r="21" spans="1:5" s="156" customFormat="1" ht="18" customHeight="1" x14ac:dyDescent="0.35">
      <c r="A21" s="41">
        <v>2030</v>
      </c>
      <c r="B21" s="42">
        <v>8013429.8532352131</v>
      </c>
      <c r="C21" s="44">
        <v>2.2613341242507135E-2</v>
      </c>
      <c r="D21" s="44">
        <v>1.1477176519265386E-2</v>
      </c>
      <c r="E21" s="45">
        <v>90927.952785675414</v>
      </c>
    </row>
    <row r="22" spans="1:5" s="156" customFormat="1" ht="18" customHeight="1" x14ac:dyDescent="0.35">
      <c r="A22" s="41">
        <v>2031</v>
      </c>
      <c r="B22" s="42">
        <v>8192759.1517675649</v>
      </c>
      <c r="C22" s="44">
        <v>2.2378594661305096E-2</v>
      </c>
      <c r="D22" s="44">
        <v>1.2216292910806503E-2</v>
      </c>
      <c r="E22" s="45">
        <v>98877.232313531451</v>
      </c>
    </row>
    <row r="23" spans="1:5" s="156" customFormat="1" ht="18" customHeight="1" x14ac:dyDescent="0.35">
      <c r="A23" s="41">
        <v>2032</v>
      </c>
      <c r="B23" s="42">
        <v>8375015.7432852406</v>
      </c>
      <c r="C23" s="44">
        <v>2.2246057541964293E-2</v>
      </c>
      <c r="D23" s="44">
        <v>1.2802036094925473E-2</v>
      </c>
      <c r="E23" s="45">
        <v>105862.00463666767</v>
      </c>
    </row>
    <row r="24" spans="1:5" s="156" customFormat="1" ht="18" customHeight="1" x14ac:dyDescent="0.35">
      <c r="A24" s="41">
        <v>2033</v>
      </c>
      <c r="B24" s="42">
        <v>8560527.9007180929</v>
      </c>
      <c r="C24" s="44">
        <v>2.2150663726404174E-2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3"/>
      <c r="B28" s="115"/>
      <c r="C28" s="115"/>
    </row>
    <row r="29" spans="1:5" ht="21.75" customHeight="1" x14ac:dyDescent="0.35">
      <c r="A29" s="3"/>
      <c r="B29" s="115"/>
      <c r="C29" s="115"/>
    </row>
    <row r="30" spans="1:5" ht="21.75" customHeight="1" x14ac:dyDescent="0.35">
      <c r="A30" s="260" t="str">
        <f>Headings!F48</f>
        <v>Page 48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1:E1"/>
    <mergeCell ref="A2:E2"/>
    <mergeCell ref="A30:E30"/>
  </mergeCells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1" t="str">
        <f>Headings!E49</f>
        <v>March 2024 Transit Property Tax Forecast</v>
      </c>
      <c r="B1" s="262"/>
      <c r="C1" s="262"/>
      <c r="D1" s="262"/>
      <c r="E1" s="262"/>
    </row>
    <row r="2" spans="1:7" ht="21.75" customHeight="1" x14ac:dyDescent="0.35">
      <c r="A2" s="261" t="s">
        <v>84</v>
      </c>
      <c r="B2" s="262"/>
      <c r="C2" s="262"/>
      <c r="D2" s="262"/>
      <c r="E2" s="262"/>
    </row>
    <row r="4" spans="1:7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7" s="51" customFormat="1" ht="18" customHeight="1" x14ac:dyDescent="0.35">
      <c r="A5" s="36">
        <v>2014</v>
      </c>
      <c r="B5" s="37">
        <v>25426081.857224997</v>
      </c>
      <c r="C5" s="80" t="s">
        <v>78</v>
      </c>
      <c r="D5" s="49">
        <v>0</v>
      </c>
      <c r="E5" s="40">
        <v>0</v>
      </c>
      <c r="F5" s="56"/>
      <c r="G5" s="69"/>
    </row>
    <row r="6" spans="1:7" s="51" customFormat="1" ht="18" customHeight="1" x14ac:dyDescent="0.35">
      <c r="A6" s="41">
        <v>2015</v>
      </c>
      <c r="B6" s="42">
        <v>26253065</v>
      </c>
      <c r="C6" s="44">
        <v>3.2524993328455265E-2</v>
      </c>
      <c r="D6" s="44">
        <v>0</v>
      </c>
      <c r="E6" s="45">
        <v>0</v>
      </c>
    </row>
    <row r="7" spans="1:7" s="51" customFormat="1" ht="18" customHeight="1" x14ac:dyDescent="0.35">
      <c r="A7" s="41">
        <v>2016</v>
      </c>
      <c r="B7" s="42">
        <v>26951390</v>
      </c>
      <c r="C7" s="44">
        <v>2.6599751305228514E-2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23315897</v>
      </c>
      <c r="C8" s="44">
        <v>-0.13489074218435482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23641990</v>
      </c>
      <c r="C9" s="44">
        <v>1.3985865523423735E-2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29355710</v>
      </c>
      <c r="C10" s="44">
        <v>0.2416767793235679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30184815</v>
      </c>
      <c r="C11" s="44">
        <v>2.8243397962440797E-2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30985949</v>
      </c>
      <c r="C12" s="44">
        <v>2.6540961075958158E-2</v>
      </c>
      <c r="D12" s="44">
        <v>0</v>
      </c>
      <c r="E12" s="45">
        <v>0</v>
      </c>
    </row>
    <row r="13" spans="1:7" s="51" customFormat="1" ht="18" customHeight="1" x14ac:dyDescent="0.35">
      <c r="A13" s="41">
        <v>2022</v>
      </c>
      <c r="B13" s="42">
        <v>31794564</v>
      </c>
      <c r="C13" s="44">
        <v>2.6096183144172835E-2</v>
      </c>
      <c r="D13" s="44">
        <v>0</v>
      </c>
      <c r="E13" s="45">
        <v>0</v>
      </c>
    </row>
    <row r="14" spans="1:7" s="51" customFormat="1" ht="18" customHeight="1" x14ac:dyDescent="0.35">
      <c r="A14" s="41">
        <v>2023</v>
      </c>
      <c r="B14" s="42">
        <v>32620449</v>
      </c>
      <c r="C14" s="44">
        <v>2.5975666783793594E-2</v>
      </c>
      <c r="D14" s="44">
        <v>0</v>
      </c>
      <c r="E14" s="45">
        <v>0</v>
      </c>
    </row>
    <row r="15" spans="1:7" s="51" customFormat="1" ht="18" customHeight="1" thickBot="1" x14ac:dyDescent="0.4">
      <c r="A15" s="46">
        <v>2024</v>
      </c>
      <c r="B15" s="47">
        <v>33395703</v>
      </c>
      <c r="C15" s="53">
        <v>2.3765889917701566E-2</v>
      </c>
      <c r="D15" s="53">
        <v>3.7839154605694425E-3</v>
      </c>
      <c r="E15" s="75">
        <v>125890.15917863324</v>
      </c>
    </row>
    <row r="16" spans="1:7" ht="18" customHeight="1" thickTop="1" x14ac:dyDescent="0.35">
      <c r="A16" s="41">
        <v>2025</v>
      </c>
      <c r="B16" s="42">
        <v>34171395.195976168</v>
      </c>
      <c r="C16" s="44">
        <v>2.322730550023655E-2</v>
      </c>
      <c r="D16" s="44">
        <v>5.4879113592625206E-3</v>
      </c>
      <c r="E16" s="45">
        <v>186506.05913733691</v>
      </c>
    </row>
    <row r="17" spans="1:5" s="126" customFormat="1" ht="18" customHeight="1" x14ac:dyDescent="0.35">
      <c r="A17" s="41">
        <v>2026</v>
      </c>
      <c r="B17" s="42">
        <v>34980374.285475522</v>
      </c>
      <c r="C17" s="44">
        <v>2.3674160357216367E-2</v>
      </c>
      <c r="D17" s="44">
        <v>7.2718857418474503E-3</v>
      </c>
      <c r="E17" s="45">
        <v>252536.86577749997</v>
      </c>
    </row>
    <row r="18" spans="1:5" s="141" customFormat="1" ht="18" customHeight="1" x14ac:dyDescent="0.35">
      <c r="A18" s="41">
        <v>2027</v>
      </c>
      <c r="B18" s="42">
        <v>35815597.526149645</v>
      </c>
      <c r="C18" s="44">
        <v>2.3876909773973498E-2</v>
      </c>
      <c r="D18" s="44">
        <v>9.230225866528885E-3</v>
      </c>
      <c r="E18" s="45">
        <v>327562.57812950015</v>
      </c>
    </row>
    <row r="19" spans="1:5" s="143" customFormat="1" ht="18" customHeight="1" x14ac:dyDescent="0.35">
      <c r="A19" s="41">
        <v>2028</v>
      </c>
      <c r="B19" s="42">
        <v>36678185.071572758</v>
      </c>
      <c r="C19" s="44">
        <v>2.4084131077062754E-2</v>
      </c>
      <c r="D19" s="44">
        <v>1.1411815706228623E-2</v>
      </c>
      <c r="E19" s="45">
        <v>413841.99984204024</v>
      </c>
    </row>
    <row r="20" spans="1:5" s="154" customFormat="1" ht="18" customHeight="1" x14ac:dyDescent="0.35">
      <c r="A20" s="41">
        <v>2029</v>
      </c>
      <c r="B20" s="42">
        <v>37553089.317899868</v>
      </c>
      <c r="C20" s="44">
        <v>2.3853531591594423E-2</v>
      </c>
      <c r="D20" s="44">
        <v>1.343169811875633E-2</v>
      </c>
      <c r="E20" s="45">
        <v>497716.58028957248</v>
      </c>
    </row>
    <row r="21" spans="1:5" s="156" customFormat="1" ht="18" customHeight="1" x14ac:dyDescent="0.35">
      <c r="A21" s="41">
        <v>2030</v>
      </c>
      <c r="B21" s="42">
        <v>38454687.613274321</v>
      </c>
      <c r="C21" s="44">
        <v>2.400863182632218E-2</v>
      </c>
      <c r="D21" s="44">
        <v>1.5721344304340024E-2</v>
      </c>
      <c r="E21" s="45">
        <v>595202.00837974995</v>
      </c>
    </row>
    <row r="22" spans="1:5" s="156" customFormat="1" ht="18" customHeight="1" x14ac:dyDescent="0.35">
      <c r="A22" s="41">
        <v>2031</v>
      </c>
      <c r="B22" s="42">
        <v>39376273.343697801</v>
      </c>
      <c r="C22" s="44">
        <v>2.3965497774720124E-2</v>
      </c>
      <c r="D22" s="44">
        <v>1.7966264472160542E-2</v>
      </c>
      <c r="E22" s="45">
        <v>694958.72850736231</v>
      </c>
    </row>
    <row r="23" spans="1:5" s="156" customFormat="1" ht="18" customHeight="1" x14ac:dyDescent="0.35">
      <c r="A23" s="41">
        <v>2032</v>
      </c>
      <c r="B23" s="42">
        <v>40322146.559892245</v>
      </c>
      <c r="C23" s="44">
        <v>2.4021400093867218E-2</v>
      </c>
      <c r="D23" s="44">
        <v>2.0242762643216672E-2</v>
      </c>
      <c r="E23" s="45">
        <v>800036.68927013129</v>
      </c>
    </row>
    <row r="24" spans="1:5" s="156" customFormat="1" ht="18" customHeight="1" x14ac:dyDescent="0.35">
      <c r="A24" s="41">
        <v>2033</v>
      </c>
      <c r="B24" s="42">
        <v>41287693.72590109</v>
      </c>
      <c r="C24" s="44">
        <v>2.3945827501387518E-2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9" t="s">
        <v>248</v>
      </c>
      <c r="B26" s="3"/>
      <c r="C26" s="3"/>
    </row>
    <row r="27" spans="1:5" ht="21.75" customHeight="1" x14ac:dyDescent="0.35">
      <c r="A27" s="70" t="s">
        <v>249</v>
      </c>
      <c r="B27" s="3"/>
      <c r="C27" s="3"/>
    </row>
    <row r="28" spans="1:5" ht="21.75" customHeight="1" x14ac:dyDescent="0.35">
      <c r="A28" s="3"/>
      <c r="B28" s="18"/>
      <c r="C28" s="18"/>
    </row>
    <row r="29" spans="1:5" ht="21.75" customHeight="1" x14ac:dyDescent="0.35">
      <c r="A29" s="3"/>
      <c r="B29" s="18"/>
      <c r="C29" s="18"/>
    </row>
    <row r="30" spans="1:5" ht="21.75" customHeight="1" x14ac:dyDescent="0.35">
      <c r="A30" s="260" t="str">
        <f>Headings!F49</f>
        <v>Page 49</v>
      </c>
      <c r="B30" s="263"/>
      <c r="C30" s="263"/>
      <c r="D30" s="263"/>
      <c r="E30" s="262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1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Headings!E5</f>
        <v>March 2024 Unincorporated New Construction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299208000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251120765</v>
      </c>
      <c r="C6" s="43">
        <v>-0.16071507112109307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311033282</v>
      </c>
      <c r="C7" s="43">
        <v>0.23858049731570397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333644251</v>
      </c>
      <c r="C8" s="43">
        <v>7.2696300712925099E-2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368351577</v>
      </c>
      <c r="C9" s="43">
        <v>0.10402494841728882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451503571</v>
      </c>
      <c r="C10" s="43">
        <v>0.22574083889425012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457269700.00000012</v>
      </c>
      <c r="C11" s="43">
        <v>1.2770948826006379E-2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381854790.00000006</v>
      </c>
      <c r="C12" s="43">
        <v>-0.16492435427057606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460606353.99999988</v>
      </c>
      <c r="C13" s="43">
        <v>0.20623432273823195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556167110</v>
      </c>
      <c r="C14" s="43">
        <v>0.20746729863826441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476205536</v>
      </c>
      <c r="C15" s="48">
        <v>-0.1437725686439818</v>
      </c>
      <c r="D15" s="53">
        <v>-1.6330443621438095E-2</v>
      </c>
      <c r="E15" s="75">
        <v>-7905752.096765995</v>
      </c>
    </row>
    <row r="16" spans="1:5" ht="18" customHeight="1" thickTop="1" x14ac:dyDescent="0.35">
      <c r="A16" s="41">
        <v>2025</v>
      </c>
      <c r="B16" s="42">
        <v>510268509.49640304</v>
      </c>
      <c r="C16" s="43">
        <v>7.1529982163842432E-2</v>
      </c>
      <c r="D16" s="44">
        <v>1.3458541405150237E-2</v>
      </c>
      <c r="E16" s="45">
        <v>6776271.137130022</v>
      </c>
    </row>
    <row r="17" spans="1:5" s="126" customFormat="1" ht="18" customHeight="1" x14ac:dyDescent="0.35">
      <c r="A17" s="41">
        <v>2026</v>
      </c>
      <c r="B17" s="42">
        <v>495202840.24026108</v>
      </c>
      <c r="C17" s="43">
        <v>-2.9524983368091173E-2</v>
      </c>
      <c r="D17" s="44">
        <v>-7.4824269600060056E-2</v>
      </c>
      <c r="E17" s="45">
        <v>-40049894.963019848</v>
      </c>
    </row>
    <row r="18" spans="1:5" s="141" customFormat="1" ht="18" customHeight="1" x14ac:dyDescent="0.35">
      <c r="A18" s="41">
        <v>2027</v>
      </c>
      <c r="B18" s="42">
        <v>511992756.43871206</v>
      </c>
      <c r="C18" s="43">
        <v>3.3905129038243942E-2</v>
      </c>
      <c r="D18" s="44">
        <v>-4.6636422986055748E-2</v>
      </c>
      <c r="E18" s="45">
        <v>-25045545.404471815</v>
      </c>
    </row>
    <row r="19" spans="1:5" s="143" customFormat="1" ht="18" customHeight="1" x14ac:dyDescent="0.35">
      <c r="A19" s="41">
        <v>2028</v>
      </c>
      <c r="B19" s="42">
        <v>527866741.46468794</v>
      </c>
      <c r="C19" s="43">
        <v>3.1004315639914903E-2</v>
      </c>
      <c r="D19" s="44">
        <v>-2.3236786833897294E-2</v>
      </c>
      <c r="E19" s="45">
        <v>-12557728.201454163</v>
      </c>
    </row>
    <row r="20" spans="1:5" s="153" customFormat="1" ht="18" customHeight="1" x14ac:dyDescent="0.35">
      <c r="A20" s="41">
        <v>2029</v>
      </c>
      <c r="B20" s="42">
        <v>492456714.69038492</v>
      </c>
      <c r="C20" s="43">
        <v>-6.7081374886490797E-2</v>
      </c>
      <c r="D20" s="44">
        <v>3.3906189973212486E-2</v>
      </c>
      <c r="E20" s="45">
        <v>16149754.285066187</v>
      </c>
    </row>
    <row r="21" spans="1:5" s="156" customFormat="1" ht="18" customHeight="1" x14ac:dyDescent="0.35">
      <c r="A21" s="41">
        <v>2030</v>
      </c>
      <c r="B21" s="42">
        <v>432580626.89359784</v>
      </c>
      <c r="C21" s="43">
        <v>-0.12158649889550621</v>
      </c>
      <c r="D21" s="44">
        <v>-0.12957489908882813</v>
      </c>
      <c r="E21" s="45">
        <v>-64395651.066179574</v>
      </c>
    </row>
    <row r="22" spans="1:5" s="156" customFormat="1" ht="18" customHeight="1" x14ac:dyDescent="0.35">
      <c r="A22" s="41">
        <v>2031</v>
      </c>
      <c r="B22" s="42">
        <v>438448164.61713558</v>
      </c>
      <c r="C22" s="43">
        <v>1.356403259589567E-2</v>
      </c>
      <c r="D22" s="44">
        <v>-0.15780779963693237</v>
      </c>
      <c r="E22" s="45">
        <v>-82155284.84264487</v>
      </c>
    </row>
    <row r="23" spans="1:5" s="156" customFormat="1" ht="18" customHeight="1" x14ac:dyDescent="0.35">
      <c r="A23" s="41">
        <v>2032</v>
      </c>
      <c r="B23" s="42">
        <v>444410863.77383399</v>
      </c>
      <c r="C23" s="43">
        <v>1.3599553237735984E-2</v>
      </c>
      <c r="D23" s="44">
        <v>-0.19185731688654806</v>
      </c>
      <c r="E23" s="45">
        <v>-105505472.85832596</v>
      </c>
    </row>
    <row r="24" spans="1:5" s="156" customFormat="1" ht="18" customHeight="1" x14ac:dyDescent="0.35">
      <c r="A24" s="41">
        <v>2033</v>
      </c>
      <c r="B24" s="42">
        <v>453424505.27837205</v>
      </c>
      <c r="C24" s="43">
        <v>2.0282225839387324E-2</v>
      </c>
      <c r="D24" s="73" t="s">
        <v>299</v>
      </c>
      <c r="E24" s="74" t="s">
        <v>299</v>
      </c>
    </row>
    <row r="25" spans="1:5" s="96" customFormat="1" ht="21.75" customHeight="1" x14ac:dyDescent="0.35">
      <c r="A25" s="24" t="s">
        <v>4</v>
      </c>
      <c r="B25" s="3"/>
      <c r="C25" s="3"/>
    </row>
    <row r="26" spans="1:5" ht="21.75" customHeight="1" x14ac:dyDescent="0.35">
      <c r="A26" s="109" t="s">
        <v>107</v>
      </c>
      <c r="B26" s="3"/>
      <c r="C26" s="3"/>
    </row>
    <row r="27" spans="1:5" ht="21.75" customHeight="1" x14ac:dyDescent="0.35">
      <c r="A27" s="110" t="s">
        <v>164</v>
      </c>
      <c r="B27" s="3"/>
      <c r="C27" s="3"/>
    </row>
    <row r="28" spans="1:5" ht="21.75" customHeight="1" x14ac:dyDescent="0.35">
      <c r="A28" s="108"/>
      <c r="B28" s="3"/>
      <c r="C28" s="3"/>
    </row>
    <row r="29" spans="1:5" ht="21.75" customHeight="1" x14ac:dyDescent="0.35">
      <c r="A29" s="111"/>
      <c r="B29" s="3"/>
      <c r="C29" s="3"/>
    </row>
    <row r="30" spans="1:5" ht="21.75" customHeight="1" x14ac:dyDescent="0.35">
      <c r="A30" s="260" t="str">
        <f>Headings!F5</f>
        <v>Page 5</v>
      </c>
      <c r="B30" s="263"/>
      <c r="C30" s="263"/>
      <c r="D30" s="263"/>
      <c r="E30" s="262"/>
    </row>
    <row r="32" spans="1:5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30:E30"/>
    <mergeCell ref="A2:E2"/>
    <mergeCell ref="A1:E1"/>
  </mergeCells>
  <phoneticPr fontId="4"/>
  <pageMargins left="0.75" right="0.75" top="1" bottom="1" header="0.5" footer="0.5"/>
  <pageSetup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H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+Headings!E50</f>
        <v>March 2024 UTGO Bond Property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s="21" customFormat="1" ht="66" customHeight="1" x14ac:dyDescent="0.35">
      <c r="A4" s="20" t="s">
        <v>106</v>
      </c>
      <c r="B4" s="31" t="s">
        <v>80</v>
      </c>
      <c r="C4" s="31" t="s">
        <v>27</v>
      </c>
      <c r="D4" s="20" t="str">
        <f>Headings!E54</f>
        <v>% Change from August 2023 Forecast</v>
      </c>
      <c r="E4" s="32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19630000</v>
      </c>
      <c r="C5" s="76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11620000</v>
      </c>
      <c r="C6" s="54">
        <v>-0.40804890473764643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16820000</v>
      </c>
      <c r="C7" s="54">
        <v>0.44750430292598975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16880000</v>
      </c>
      <c r="C8" s="54">
        <v>3.5671819262781401E-3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17300000</v>
      </c>
      <c r="C9" s="54">
        <v>2.4881516587677677E-2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17910000</v>
      </c>
      <c r="C10" s="54">
        <v>3.5260115606936315E-2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13620000</v>
      </c>
      <c r="C11" s="54">
        <v>-0.23953098827470687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13950000</v>
      </c>
      <c r="C12" s="54">
        <v>2.4229074889867919E-2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15670000</v>
      </c>
      <c r="C13" s="54">
        <v>0.12329749103942644</v>
      </c>
      <c r="D13" s="44">
        <v>0</v>
      </c>
      <c r="E13" s="45">
        <v>0</v>
      </c>
    </row>
    <row r="14" spans="1:5" s="51" customFormat="1" ht="18" customHeight="1" x14ac:dyDescent="0.35">
      <c r="A14" s="41">
        <v>2023</v>
      </c>
      <c r="B14" s="42">
        <v>17020000</v>
      </c>
      <c r="C14" s="54">
        <v>8.6151882578174854E-2</v>
      </c>
      <c r="D14" s="44">
        <v>0</v>
      </c>
      <c r="E14" s="45">
        <v>0</v>
      </c>
    </row>
    <row r="15" spans="1:5" s="51" customFormat="1" ht="18" customHeight="1" thickBot="1" x14ac:dyDescent="0.4">
      <c r="A15" s="46">
        <v>2024</v>
      </c>
      <c r="B15" s="47">
        <v>9180000</v>
      </c>
      <c r="C15" s="55">
        <v>-0.46063454759106937</v>
      </c>
      <c r="D15" s="53">
        <v>0.46411483253588526</v>
      </c>
      <c r="E15" s="75">
        <v>2910000</v>
      </c>
    </row>
    <row r="16" spans="1:5" ht="18" customHeight="1" thickTop="1" x14ac:dyDescent="0.35">
      <c r="A16" s="41">
        <v>2025</v>
      </c>
      <c r="B16" s="42">
        <v>20870000</v>
      </c>
      <c r="C16" s="54">
        <v>1.2734204793028323</v>
      </c>
      <c r="D16" s="44">
        <v>1.2108050847457625</v>
      </c>
      <c r="E16" s="45">
        <v>11430000</v>
      </c>
    </row>
    <row r="17" spans="1:8" s="126" customFormat="1" ht="18" customHeight="1" x14ac:dyDescent="0.35">
      <c r="A17" s="41">
        <v>2026</v>
      </c>
      <c r="B17" s="42">
        <v>40710000</v>
      </c>
      <c r="C17" s="54">
        <v>0.95064686152371825</v>
      </c>
      <c r="D17" s="44">
        <v>2.0357941834451903</v>
      </c>
      <c r="E17" s="45">
        <v>27300000</v>
      </c>
    </row>
    <row r="18" spans="1:8" s="141" customFormat="1" ht="18" customHeight="1" x14ac:dyDescent="0.35">
      <c r="A18" s="41">
        <v>2027</v>
      </c>
      <c r="B18" s="42">
        <v>66840000</v>
      </c>
      <c r="C18" s="54">
        <v>0.64185703758290336</v>
      </c>
      <c r="D18" s="44">
        <v>1.6587112171837708</v>
      </c>
      <c r="E18" s="45">
        <v>41700000</v>
      </c>
    </row>
    <row r="19" spans="1:8" s="143" customFormat="1" ht="18" customHeight="1" x14ac:dyDescent="0.35">
      <c r="A19" s="41">
        <v>2028</v>
      </c>
      <c r="B19" s="42">
        <v>95660000</v>
      </c>
      <c r="C19" s="54">
        <v>0.43117893476959912</v>
      </c>
      <c r="D19" s="44">
        <v>1.4180990899898887</v>
      </c>
      <c r="E19" s="45">
        <v>56100000</v>
      </c>
    </row>
    <row r="20" spans="1:8" s="154" customFormat="1" ht="18" customHeight="1" x14ac:dyDescent="0.35">
      <c r="A20" s="41">
        <v>2029</v>
      </c>
      <c r="B20" s="42">
        <v>119160000</v>
      </c>
      <c r="C20" s="54">
        <v>0.24566171858666119</v>
      </c>
      <c r="D20" s="44">
        <v>1.2078932740411341</v>
      </c>
      <c r="E20" s="45">
        <v>65190000</v>
      </c>
    </row>
    <row r="21" spans="1:8" s="156" customFormat="1" ht="18" customHeight="1" x14ac:dyDescent="0.35">
      <c r="A21" s="41">
        <v>2030</v>
      </c>
      <c r="B21" s="42">
        <v>125120000</v>
      </c>
      <c r="C21" s="54">
        <v>5.0016784155757055E-2</v>
      </c>
      <c r="D21" s="44">
        <v>0.82977478794969284</v>
      </c>
      <c r="E21" s="45">
        <v>56740000</v>
      </c>
    </row>
    <row r="22" spans="1:8" s="156" customFormat="1" ht="18" customHeight="1" x14ac:dyDescent="0.35">
      <c r="A22" s="41">
        <v>2031</v>
      </c>
      <c r="B22" s="42">
        <v>125100000</v>
      </c>
      <c r="C22" s="54">
        <v>-1.5984654731460157E-4</v>
      </c>
      <c r="D22" s="44">
        <v>0.52004860267314701</v>
      </c>
      <c r="E22" s="45">
        <v>42800000</v>
      </c>
    </row>
    <row r="23" spans="1:8" s="156" customFormat="1" ht="18" customHeight="1" x14ac:dyDescent="0.35">
      <c r="A23" s="41">
        <v>2032</v>
      </c>
      <c r="B23" s="42">
        <v>125100000</v>
      </c>
      <c r="C23" s="54">
        <v>0</v>
      </c>
      <c r="D23" s="44">
        <v>0.31809082288483825</v>
      </c>
      <c r="E23" s="45">
        <v>30190000</v>
      </c>
    </row>
    <row r="24" spans="1:8" s="156" customFormat="1" ht="18" customHeight="1" x14ac:dyDescent="0.35">
      <c r="A24" s="41">
        <v>2033</v>
      </c>
      <c r="B24" s="42">
        <v>125110000</v>
      </c>
      <c r="C24" s="54">
        <v>7.9936051158968624E-5</v>
      </c>
      <c r="D24" s="73" t="s">
        <v>299</v>
      </c>
      <c r="E24" s="74" t="s">
        <v>299</v>
      </c>
    </row>
    <row r="25" spans="1:8" ht="21.75" customHeight="1" x14ac:dyDescent="0.35">
      <c r="A25" s="24" t="s">
        <v>4</v>
      </c>
      <c r="B25" s="3"/>
      <c r="C25" s="3"/>
    </row>
    <row r="26" spans="1:8" ht="21.75" customHeight="1" x14ac:dyDescent="0.35">
      <c r="A26" s="29" t="s">
        <v>121</v>
      </c>
      <c r="B26" s="3"/>
      <c r="C26" s="3"/>
    </row>
    <row r="27" spans="1:8" s="156" customFormat="1" ht="21.75" customHeight="1" x14ac:dyDescent="0.35">
      <c r="A27" s="29" t="s">
        <v>252</v>
      </c>
      <c r="B27" s="3"/>
      <c r="C27" s="3"/>
    </row>
    <row r="28" spans="1:8" ht="21.75" customHeight="1" x14ac:dyDescent="0.35">
      <c r="A28" s="70" t="s">
        <v>251</v>
      </c>
      <c r="B28" s="18"/>
      <c r="C28" s="18"/>
      <c r="H28" s="156"/>
    </row>
    <row r="29" spans="1:8" ht="21.75" customHeight="1" x14ac:dyDescent="0.35">
      <c r="A29" s="3"/>
      <c r="B29" s="18"/>
      <c r="C29" s="18"/>
    </row>
    <row r="30" spans="1:8" ht="21.75" customHeight="1" x14ac:dyDescent="0.35">
      <c r="A30" s="260" t="str">
        <f>+Headings!F50</f>
        <v>Page 50</v>
      </c>
      <c r="B30" s="263"/>
      <c r="C30" s="263"/>
      <c r="D30" s="263"/>
      <c r="E30" s="262"/>
    </row>
    <row r="33" spans="1:8" ht="21.75" customHeight="1" x14ac:dyDescent="0.35">
      <c r="B33" s="6"/>
    </row>
    <row r="34" spans="1:8" ht="21.75" customHeight="1" x14ac:dyDescent="0.35">
      <c r="B34" s="6"/>
      <c r="H34" s="156"/>
    </row>
    <row r="35" spans="1:8" ht="21.75" customHeight="1" x14ac:dyDescent="0.35">
      <c r="A35" s="5"/>
      <c r="B35" s="6"/>
    </row>
    <row r="36" spans="1:8" ht="21.75" customHeight="1" x14ac:dyDescent="0.35">
      <c r="A36" s="5"/>
      <c r="B36" s="5"/>
    </row>
    <row r="37" spans="1:8" ht="21.75" customHeight="1" x14ac:dyDescent="0.35">
      <c r="A37" s="5"/>
      <c r="B37" s="5"/>
    </row>
    <row r="38" spans="1:8" ht="21.75" customHeight="1" x14ac:dyDescent="0.35">
      <c r="A38" s="5"/>
      <c r="B38" s="5"/>
    </row>
    <row r="39" spans="1:8" ht="21.75" customHeight="1" x14ac:dyDescent="0.35">
      <c r="A39" s="5"/>
      <c r="B39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D41"/>
  <sheetViews>
    <sheetView zoomScale="75" zoomScaleNormal="75" workbookViewId="0">
      <selection activeCell="A30" sqref="A30:D30"/>
    </sheetView>
  </sheetViews>
  <sheetFormatPr defaultColWidth="10.7265625" defaultRowHeight="21.75" customHeight="1" x14ac:dyDescent="0.35"/>
  <cols>
    <col min="1" max="1" width="15.26953125" style="147" customWidth="1"/>
    <col min="2" max="2" width="22.7265625" style="147" customWidth="1"/>
    <col min="3" max="3" width="15.26953125" style="147" customWidth="1"/>
    <col min="4" max="4" width="20.6328125" style="148" customWidth="1"/>
    <col min="5" max="16384" width="10.7265625" style="148"/>
  </cols>
  <sheetData>
    <row r="1" spans="1:4" ht="23.4" x14ac:dyDescent="0.35">
      <c r="A1" s="261" t="str">
        <f>Headings!E51</f>
        <v>March 2024 King County Inflation + Population Index Forecast</v>
      </c>
      <c r="B1" s="261"/>
      <c r="C1" s="261"/>
      <c r="D1" s="261"/>
    </row>
    <row r="2" spans="1:4" ht="21.75" customHeight="1" x14ac:dyDescent="0.35">
      <c r="A2" s="261" t="s">
        <v>84</v>
      </c>
      <c r="B2" s="261"/>
      <c r="C2" s="261"/>
      <c r="D2" s="261"/>
    </row>
    <row r="4" spans="1:4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</row>
    <row r="5" spans="1:4" s="51" customFormat="1" ht="18" customHeight="1" x14ac:dyDescent="0.35">
      <c r="A5" s="36">
        <v>2014</v>
      </c>
      <c r="B5" s="76" t="s">
        <v>78</v>
      </c>
      <c r="C5" s="72" t="s">
        <v>78</v>
      </c>
      <c r="D5" s="80" t="s">
        <v>78</v>
      </c>
    </row>
    <row r="6" spans="1:4" s="51" customFormat="1" ht="18" customHeight="1" x14ac:dyDescent="0.35">
      <c r="A6" s="41">
        <v>2015</v>
      </c>
      <c r="B6" s="167">
        <v>1.040051614861903</v>
      </c>
      <c r="C6" s="106" t="s">
        <v>78</v>
      </c>
      <c r="D6" s="73">
        <v>0</v>
      </c>
    </row>
    <row r="7" spans="1:4" s="51" customFormat="1" ht="18" customHeight="1" x14ac:dyDescent="0.35">
      <c r="A7" s="41">
        <v>2016</v>
      </c>
      <c r="B7" s="167">
        <v>1.0301738467655244</v>
      </c>
      <c r="C7" s="43">
        <v>-9.8777680963786363E-3</v>
      </c>
      <c r="D7" s="73">
        <v>0</v>
      </c>
    </row>
    <row r="8" spans="1:4" s="51" customFormat="1" ht="18" customHeight="1" x14ac:dyDescent="0.35">
      <c r="A8" s="41">
        <v>2017</v>
      </c>
      <c r="B8" s="167">
        <v>1.0457617424737218</v>
      </c>
      <c r="C8" s="43">
        <v>1.5587895708197408E-2</v>
      </c>
      <c r="D8" s="73">
        <v>0</v>
      </c>
    </row>
    <row r="9" spans="1:4" s="51" customFormat="1" ht="18" customHeight="1" x14ac:dyDescent="0.35">
      <c r="A9" s="41">
        <v>2018</v>
      </c>
      <c r="B9" s="167">
        <v>1.0518024711957685</v>
      </c>
      <c r="C9" s="43">
        <v>6.0407287220467509E-3</v>
      </c>
      <c r="D9" s="73">
        <v>0</v>
      </c>
    </row>
    <row r="10" spans="1:4" s="51" customFormat="1" ht="18" customHeight="1" x14ac:dyDescent="0.35">
      <c r="A10" s="41">
        <v>2019</v>
      </c>
      <c r="B10" s="167">
        <v>1.0529203196240697</v>
      </c>
      <c r="C10" s="43">
        <v>1.1178484283012047E-3</v>
      </c>
      <c r="D10" s="73">
        <v>0</v>
      </c>
    </row>
    <row r="11" spans="1:4" s="51" customFormat="1" ht="18" customHeight="1" x14ac:dyDescent="0.35">
      <c r="A11" s="41">
        <v>2020</v>
      </c>
      <c r="B11" s="167">
        <v>1.0317000000000001</v>
      </c>
      <c r="C11" s="43">
        <v>-2.1220319624069672E-2</v>
      </c>
      <c r="D11" s="73">
        <v>0</v>
      </c>
    </row>
    <row r="12" spans="1:4" s="51" customFormat="1" ht="18" customHeight="1" x14ac:dyDescent="0.35">
      <c r="A12" s="41">
        <v>2021</v>
      </c>
      <c r="B12" s="167">
        <v>1.0248900000000001</v>
      </c>
      <c r="C12" s="43">
        <v>-6.8099999999999827E-3</v>
      </c>
      <c r="D12" s="73">
        <v>0</v>
      </c>
    </row>
    <row r="13" spans="1:4" s="51" customFormat="1" ht="18" customHeight="1" x14ac:dyDescent="0.35">
      <c r="A13" s="41">
        <v>2022</v>
      </c>
      <c r="B13" s="167">
        <v>1.077</v>
      </c>
      <c r="C13" s="43">
        <v>5.2109999999999879E-2</v>
      </c>
      <c r="D13" s="73">
        <v>0</v>
      </c>
    </row>
    <row r="14" spans="1:4" s="51" customFormat="1" ht="18" customHeight="1" x14ac:dyDescent="0.35">
      <c r="A14" s="41">
        <v>2023</v>
      </c>
      <c r="B14" s="167">
        <v>1.1086</v>
      </c>
      <c r="C14" s="43">
        <v>3.1600000000000072E-2</v>
      </c>
      <c r="D14" s="73">
        <v>0</v>
      </c>
    </row>
    <row r="15" spans="1:4" s="51" customFormat="1" ht="18" customHeight="1" thickBot="1" x14ac:dyDescent="0.4">
      <c r="A15" s="46">
        <v>2024</v>
      </c>
      <c r="B15" s="168">
        <v>1.0575974707654929</v>
      </c>
      <c r="C15" s="48">
        <v>-5.1002529234507099E-2</v>
      </c>
      <c r="D15" s="82">
        <v>3.1489166829601345E-10</v>
      </c>
    </row>
    <row r="16" spans="1:4" ht="18" customHeight="1" thickTop="1" x14ac:dyDescent="0.35">
      <c r="A16" s="41">
        <v>2025</v>
      </c>
      <c r="B16" s="167">
        <v>1.0401514758510144</v>
      </c>
      <c r="C16" s="43">
        <v>-1.7445994914478513E-2</v>
      </c>
      <c r="D16" s="73">
        <v>-3.3251786349721701E-3</v>
      </c>
    </row>
    <row r="17" spans="1:4" ht="18" customHeight="1" x14ac:dyDescent="0.35">
      <c r="A17" s="41">
        <v>2026</v>
      </c>
      <c r="B17" s="167">
        <v>1.0359585032607128</v>
      </c>
      <c r="C17" s="43">
        <v>-4.1929725903016024E-3</v>
      </c>
      <c r="D17" s="73">
        <v>-1.3212088633096641E-3</v>
      </c>
    </row>
    <row r="18" spans="1:4" ht="18" customHeight="1" x14ac:dyDescent="0.35">
      <c r="A18" s="41">
        <v>2027</v>
      </c>
      <c r="B18" s="167">
        <v>1.0341344543475139</v>
      </c>
      <c r="C18" s="43">
        <v>-1.8240489131988724E-3</v>
      </c>
      <c r="D18" s="73">
        <v>-1.6237555356293232E-3</v>
      </c>
    </row>
    <row r="19" spans="1:4" ht="18" customHeight="1" x14ac:dyDescent="0.35">
      <c r="A19" s="41">
        <v>2028</v>
      </c>
      <c r="B19" s="167">
        <v>1.0332879800576504</v>
      </c>
      <c r="C19" s="43">
        <v>-8.4647428986350803E-4</v>
      </c>
      <c r="D19" s="73">
        <v>-6.7381453187631557E-4</v>
      </c>
    </row>
    <row r="20" spans="1:4" s="154" customFormat="1" ht="18" customHeight="1" x14ac:dyDescent="0.35">
      <c r="A20" s="41">
        <v>2029</v>
      </c>
      <c r="B20" s="167">
        <v>1.0321523124938059</v>
      </c>
      <c r="C20" s="43">
        <v>-1.1356675638445335E-3</v>
      </c>
      <c r="D20" s="73">
        <v>-2.1187865376908199E-3</v>
      </c>
    </row>
    <row r="21" spans="1:4" s="156" customFormat="1" ht="18" customHeight="1" x14ac:dyDescent="0.35">
      <c r="A21" s="41">
        <v>2030</v>
      </c>
      <c r="B21" s="167">
        <v>1.0314669201556181</v>
      </c>
      <c r="C21" s="43">
        <v>-6.8539233818776246E-4</v>
      </c>
      <c r="D21" s="73">
        <v>-7.8155161263571138E-4</v>
      </c>
    </row>
    <row r="22" spans="1:4" s="156" customFormat="1" ht="18" customHeight="1" x14ac:dyDescent="0.35">
      <c r="A22" s="41">
        <v>2031</v>
      </c>
      <c r="B22" s="167">
        <v>1.0319514390152009</v>
      </c>
      <c r="C22" s="43">
        <v>4.8451885958278318E-4</v>
      </c>
      <c r="D22" s="73">
        <v>-1.4821001756901708E-3</v>
      </c>
    </row>
    <row r="23" spans="1:4" s="156" customFormat="1" ht="18" customHeight="1" x14ac:dyDescent="0.35">
      <c r="A23" s="41">
        <v>2032</v>
      </c>
      <c r="B23" s="167">
        <v>1.0329571656445724</v>
      </c>
      <c r="C23" s="43">
        <v>1.0057266293714839E-3</v>
      </c>
      <c r="D23" s="73">
        <v>-5.3730390265793737E-4</v>
      </c>
    </row>
    <row r="24" spans="1:4" s="156" customFormat="1" ht="18" customHeight="1" x14ac:dyDescent="0.35">
      <c r="A24" s="41">
        <v>2033</v>
      </c>
      <c r="B24" s="167">
        <v>1.0333029968525087</v>
      </c>
      <c r="C24" s="43">
        <v>3.4583120793629796E-4</v>
      </c>
      <c r="D24" s="73" t="s">
        <v>299</v>
      </c>
    </row>
    <row r="25" spans="1:4" ht="21.75" customHeight="1" x14ac:dyDescent="0.35">
      <c r="A25" s="24" t="s">
        <v>4</v>
      </c>
      <c r="B25" s="3"/>
      <c r="C25" s="3"/>
      <c r="D25" s="156"/>
    </row>
    <row r="26" spans="1:4" ht="21.75" customHeight="1" x14ac:dyDescent="0.35">
      <c r="A26" s="29" t="s">
        <v>231</v>
      </c>
      <c r="B26" s="3"/>
      <c r="C26" s="3"/>
      <c r="D26" s="156"/>
    </row>
    <row r="27" spans="1:4" ht="21.75" customHeight="1" x14ac:dyDescent="0.35">
      <c r="A27" s="70" t="s">
        <v>233</v>
      </c>
      <c r="B27" s="3"/>
      <c r="C27" s="3"/>
      <c r="D27" s="156"/>
    </row>
    <row r="28" spans="1:4" ht="21.75" customHeight="1" x14ac:dyDescent="0.35">
      <c r="A28" s="70" t="s">
        <v>232</v>
      </c>
      <c r="B28" s="3"/>
      <c r="C28" s="3"/>
      <c r="D28" s="156"/>
    </row>
    <row r="29" spans="1:4" ht="21.75" customHeight="1" x14ac:dyDescent="0.35">
      <c r="A29" s="3"/>
      <c r="B29" s="156"/>
      <c r="C29" s="156"/>
      <c r="D29" s="156"/>
    </row>
    <row r="30" spans="1:4" ht="21.75" customHeight="1" x14ac:dyDescent="0.35">
      <c r="A30" s="260" t="str">
        <f>Headings!H51</f>
        <v>Page 51</v>
      </c>
      <c r="B30" s="260"/>
      <c r="C30" s="260"/>
      <c r="D30" s="260"/>
    </row>
    <row r="32" spans="1:4" ht="21.75" customHeight="1" x14ac:dyDescent="0.35">
      <c r="A32" s="3"/>
      <c r="B32" s="3"/>
      <c r="C32" s="3"/>
    </row>
    <row r="35" spans="1:2" ht="21.75" customHeight="1" x14ac:dyDescent="0.35">
      <c r="B35" s="6"/>
    </row>
    <row r="36" spans="1:2" ht="21.75" customHeight="1" x14ac:dyDescent="0.35">
      <c r="B36" s="6"/>
    </row>
    <row r="37" spans="1:2" ht="21.75" customHeight="1" x14ac:dyDescent="0.35">
      <c r="A37" s="5"/>
      <c r="B37" s="6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  <row r="41" spans="1:2" ht="21.75" customHeight="1" x14ac:dyDescent="0.35">
      <c r="A41" s="5"/>
      <c r="B41" s="5"/>
    </row>
  </sheetData>
  <mergeCells count="3">
    <mergeCell ref="A1:D1"/>
    <mergeCell ref="A2:D2"/>
    <mergeCell ref="A30:D30"/>
  </mergeCells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D39"/>
  <sheetViews>
    <sheetView zoomScale="75" zoomScaleNormal="75" workbookViewId="0">
      <selection activeCell="A30" sqref="A30:C30"/>
    </sheetView>
  </sheetViews>
  <sheetFormatPr defaultColWidth="10.7265625" defaultRowHeight="21.75" customHeight="1" x14ac:dyDescent="0.35"/>
  <cols>
    <col min="1" max="1" width="29.08984375" style="131" customWidth="1"/>
    <col min="2" max="3" width="22.453125" style="131" customWidth="1"/>
    <col min="4" max="16384" width="10.7265625" style="132"/>
  </cols>
  <sheetData>
    <row r="1" spans="1:4" ht="21.75" customHeight="1" x14ac:dyDescent="0.35">
      <c r="A1" s="276"/>
      <c r="B1" s="276"/>
      <c r="C1" s="276"/>
    </row>
    <row r="2" spans="1:4" ht="22.5" customHeight="1" x14ac:dyDescent="0.35">
      <c r="A2" s="276" t="s">
        <v>180</v>
      </c>
      <c r="B2" s="276"/>
      <c r="C2" s="276"/>
    </row>
    <row r="4" spans="1:4" s="21" customFormat="1" ht="21.75" customHeight="1" x14ac:dyDescent="0.35">
      <c r="A4" s="225" t="s">
        <v>23</v>
      </c>
      <c r="B4" s="225" t="s">
        <v>81</v>
      </c>
      <c r="C4" s="225" t="s">
        <v>307</v>
      </c>
      <c r="D4" s="133"/>
    </row>
    <row r="5" spans="1:4" s="51" customFormat="1" ht="18" customHeight="1" x14ac:dyDescent="0.35">
      <c r="A5" s="226" t="s">
        <v>227</v>
      </c>
      <c r="B5" s="163">
        <v>45657</v>
      </c>
      <c r="C5" s="227">
        <v>21169.735915635931</v>
      </c>
      <c r="D5" s="56"/>
    </row>
    <row r="6" spans="1:4" s="51" customFormat="1" ht="18" customHeight="1" x14ac:dyDescent="0.35">
      <c r="A6" s="226" t="s">
        <v>245</v>
      </c>
      <c r="B6" s="163">
        <v>45657</v>
      </c>
      <c r="C6" s="227">
        <v>17666.131853361814</v>
      </c>
      <c r="D6" s="56"/>
    </row>
    <row r="7" spans="1:4" s="51" customFormat="1" ht="18" customHeight="1" x14ac:dyDescent="0.35">
      <c r="A7" s="226" t="s">
        <v>247</v>
      </c>
      <c r="B7" s="163">
        <v>46022</v>
      </c>
      <c r="C7" s="227">
        <v>24472.112572584116</v>
      </c>
      <c r="D7" s="196"/>
    </row>
    <row r="8" spans="1:4" s="51" customFormat="1" ht="36" x14ac:dyDescent="0.35">
      <c r="A8" s="228" t="s">
        <v>229</v>
      </c>
      <c r="B8" s="163">
        <v>46022</v>
      </c>
      <c r="C8" s="227">
        <v>23366.894031656822</v>
      </c>
      <c r="D8" s="196"/>
    </row>
    <row r="9" spans="1:4" s="51" customFormat="1" ht="18" x14ac:dyDescent="0.35">
      <c r="A9" s="226" t="s">
        <v>246</v>
      </c>
      <c r="B9" s="163">
        <v>46022</v>
      </c>
      <c r="C9" s="227">
        <v>6763.079444990376</v>
      </c>
      <c r="D9" s="56"/>
    </row>
    <row r="10" spans="1:4" s="51" customFormat="1" ht="18" customHeight="1" x14ac:dyDescent="0.35">
      <c r="A10" s="137"/>
      <c r="B10" s="93"/>
      <c r="C10" s="43"/>
      <c r="D10" s="56"/>
    </row>
    <row r="11" spans="1:4" s="51" customFormat="1" ht="21.75" customHeight="1" x14ac:dyDescent="0.35">
      <c r="A11" s="139" t="s">
        <v>100</v>
      </c>
      <c r="B11" s="93"/>
      <c r="C11" s="43"/>
      <c r="D11" s="56"/>
    </row>
    <row r="12" spans="1:4" s="51" customFormat="1" ht="18" customHeight="1" x14ac:dyDescent="0.35">
      <c r="A12" s="137" t="s">
        <v>60</v>
      </c>
      <c r="B12" s="93"/>
      <c r="C12" s="43"/>
      <c r="D12" s="56"/>
    </row>
    <row r="13" spans="1:4" s="51" customFormat="1" ht="18" customHeight="1" x14ac:dyDescent="0.35">
      <c r="A13" s="140" t="s">
        <v>314</v>
      </c>
      <c r="B13" s="93"/>
      <c r="C13" s="43"/>
      <c r="D13" s="56"/>
    </row>
    <row r="14" spans="1:4" s="51" customFormat="1" ht="18" customHeight="1" x14ac:dyDescent="0.35">
      <c r="A14" s="137"/>
      <c r="B14" s="93"/>
      <c r="C14" s="43"/>
      <c r="D14" s="56"/>
    </row>
    <row r="15" spans="1:4" s="51" customFormat="1" ht="21.75" customHeight="1" x14ac:dyDescent="0.35">
      <c r="A15" s="139" t="s">
        <v>117</v>
      </c>
      <c r="B15" s="93"/>
      <c r="C15" s="43"/>
      <c r="D15" s="56"/>
    </row>
    <row r="16" spans="1:4" s="51" customFormat="1" ht="18" customHeight="1" x14ac:dyDescent="0.35">
      <c r="A16" s="137" t="s">
        <v>28</v>
      </c>
      <c r="B16" s="93"/>
      <c r="C16" s="43"/>
      <c r="D16" s="56"/>
    </row>
    <row r="17" spans="1:4" s="51" customFormat="1" ht="18" customHeight="1" x14ac:dyDescent="0.35">
      <c r="A17" s="137" t="s">
        <v>176</v>
      </c>
      <c r="B17" s="93"/>
      <c r="C17" s="43"/>
      <c r="D17" s="56"/>
    </row>
    <row r="18" spans="1:4" s="51" customFormat="1" ht="18" customHeight="1" x14ac:dyDescent="0.35">
      <c r="A18" s="140" t="s">
        <v>202</v>
      </c>
      <c r="B18" s="93"/>
      <c r="C18" s="43"/>
      <c r="D18" s="56"/>
    </row>
    <row r="19" spans="1:4" s="51" customFormat="1" ht="18" customHeight="1" x14ac:dyDescent="0.35">
      <c r="A19" s="140" t="s">
        <v>203</v>
      </c>
      <c r="B19" s="93"/>
      <c r="C19" s="43"/>
      <c r="D19" s="56"/>
    </row>
    <row r="20" spans="1:4" s="51" customFormat="1" ht="18" customHeight="1" x14ac:dyDescent="0.35">
      <c r="A20" s="140" t="s">
        <v>265</v>
      </c>
      <c r="B20" s="93"/>
      <c r="C20" s="43"/>
      <c r="D20" s="56"/>
    </row>
    <row r="21" spans="1:4" s="51" customFormat="1" ht="18" customHeight="1" x14ac:dyDescent="0.35">
      <c r="A21" s="137"/>
      <c r="B21" s="93"/>
      <c r="C21" s="43"/>
      <c r="D21" s="56"/>
    </row>
    <row r="22" spans="1:4" s="51" customFormat="1" ht="21.75" customHeight="1" x14ac:dyDescent="0.35">
      <c r="A22" s="139" t="s">
        <v>133</v>
      </c>
      <c r="B22" s="93"/>
      <c r="C22" s="43"/>
      <c r="D22" s="56"/>
    </row>
    <row r="23" spans="1:4" s="51" customFormat="1" ht="18" customHeight="1" x14ac:dyDescent="0.35">
      <c r="A23" s="140" t="s">
        <v>315</v>
      </c>
      <c r="B23" s="134"/>
      <c r="C23" s="106"/>
      <c r="D23" s="56"/>
    </row>
    <row r="24" spans="1:4" ht="18" customHeight="1" x14ac:dyDescent="0.35">
      <c r="A24" s="137" t="s">
        <v>135</v>
      </c>
      <c r="B24" s="134"/>
      <c r="C24" s="106"/>
      <c r="D24" s="9"/>
    </row>
    <row r="25" spans="1:4" ht="18" customHeight="1" x14ac:dyDescent="0.35">
      <c r="A25" s="41"/>
      <c r="B25" s="134"/>
      <c r="C25" s="106"/>
      <c r="D25" s="9"/>
    </row>
    <row r="26" spans="1:4" ht="21.75" customHeight="1" x14ac:dyDescent="0.35">
      <c r="A26" s="138" t="s">
        <v>67</v>
      </c>
      <c r="B26" s="135"/>
      <c r="C26" s="135"/>
      <c r="D26" s="9"/>
    </row>
    <row r="27" spans="1:4" ht="18" customHeight="1" x14ac:dyDescent="0.35">
      <c r="A27" s="136" t="s">
        <v>8</v>
      </c>
      <c r="B27" s="135"/>
      <c r="C27" s="135"/>
      <c r="D27" s="9"/>
    </row>
    <row r="28" spans="1:4" ht="18" customHeight="1" x14ac:dyDescent="0.35">
      <c r="A28" s="136" t="s">
        <v>187</v>
      </c>
      <c r="B28" s="135"/>
      <c r="C28" s="135"/>
      <c r="D28" s="9"/>
    </row>
    <row r="29" spans="1:4" ht="30" customHeight="1" x14ac:dyDescent="0.35">
      <c r="A29" s="3"/>
      <c r="B29" s="132"/>
      <c r="C29" s="132"/>
    </row>
    <row r="30" spans="1:4" ht="21.75" customHeight="1" x14ac:dyDescent="0.35">
      <c r="A30" s="260" t="str">
        <f>Headings!H52</f>
        <v>Page 52</v>
      </c>
      <c r="B30" s="260"/>
      <c r="C30" s="260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22"/>
      <c r="B38" s="5"/>
    </row>
    <row r="39" spans="1:2" ht="21.75" customHeight="1" x14ac:dyDescent="0.35">
      <c r="A39" s="5"/>
      <c r="B39" s="5"/>
    </row>
  </sheetData>
  <mergeCells count="3">
    <mergeCell ref="A1:C1"/>
    <mergeCell ref="A2:C2"/>
    <mergeCell ref="A30:C30"/>
  </mergeCells>
  <pageMargins left="0.75" right="0.75" top="1" bottom="1" header="0.5" footer="0.5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56"/>
  <sheetViews>
    <sheetView zoomScale="75" zoomScaleNormal="75" workbookViewId="0"/>
  </sheetViews>
  <sheetFormatPr defaultColWidth="10.7265625" defaultRowHeight="20.399999999999999" x14ac:dyDescent="0.35"/>
  <cols>
    <col min="1" max="2" width="10.7265625" style="11"/>
    <col min="3" max="3" width="34.7265625" style="11" bestFit="1" customWidth="1"/>
    <col min="4" max="4" width="10.7265625" style="11"/>
    <col min="5" max="5" width="57.26953125" style="11" bestFit="1" customWidth="1"/>
    <col min="6" max="6" width="10.7265625" style="11"/>
    <col min="7" max="7" width="30.6328125" style="11" bestFit="1" customWidth="1"/>
    <col min="8" max="8" width="9.453125" style="11" bestFit="1" customWidth="1"/>
    <col min="9" max="16384" width="10.7265625" style="11"/>
  </cols>
  <sheetData>
    <row r="1" spans="1:8" x14ac:dyDescent="0.35">
      <c r="A1" s="182" t="s">
        <v>293</v>
      </c>
      <c r="B1" s="19" t="s">
        <v>88</v>
      </c>
      <c r="C1" s="19" t="s">
        <v>87</v>
      </c>
      <c r="D1" s="19" t="s">
        <v>89</v>
      </c>
      <c r="E1" s="19" t="s">
        <v>90</v>
      </c>
    </row>
    <row r="2" spans="1:8" x14ac:dyDescent="0.35">
      <c r="A2" s="11" t="str">
        <f>A1</f>
        <v>March</v>
      </c>
      <c r="B2" s="11">
        <v>2024</v>
      </c>
      <c r="C2" s="9" t="s">
        <v>59</v>
      </c>
      <c r="D2" s="11" t="s">
        <v>88</v>
      </c>
      <c r="E2" s="11" t="str">
        <f>CONCATENATE(Headings!A2," ",Headings!B2," ",Headings!C2," ",Headings!D2)</f>
        <v>March 2024 Countywide Assessed Value Forecast</v>
      </c>
      <c r="F2" s="11" t="str">
        <f>H2</f>
        <v>Page 2</v>
      </c>
      <c r="G2" s="11" t="str">
        <f>CONCATENATE(A2," ",B2," ",D2," ",H2)</f>
        <v>March 2024 Forecast Page 2</v>
      </c>
      <c r="H2" s="11" t="s">
        <v>61</v>
      </c>
    </row>
    <row r="3" spans="1:8" x14ac:dyDescent="0.35">
      <c r="A3" s="11" t="str">
        <f t="shared" ref="A3:A52" si="0">A2</f>
        <v>March</v>
      </c>
      <c r="B3" s="11">
        <v>2024</v>
      </c>
      <c r="C3" s="9" t="s">
        <v>74</v>
      </c>
      <c r="D3" s="11" t="s">
        <v>88</v>
      </c>
      <c r="E3" s="11" t="str">
        <f>CONCATENATE(Headings!A3," ",Headings!B3," ",Headings!C3," ",Headings!D3)</f>
        <v>March 2024 Unincorporated Assessed Value Forecast</v>
      </c>
      <c r="F3" s="11" t="str">
        <f t="shared" ref="F3:F49" si="1">H3</f>
        <v>Page 3</v>
      </c>
      <c r="G3" s="11" t="str">
        <f t="shared" ref="G3:G49" si="2">CONCATENATE(A3," ",B3," ",D3," ",H3)</f>
        <v>March 2024 Forecast Page 3</v>
      </c>
      <c r="H3" s="11" t="s">
        <v>62</v>
      </c>
    </row>
    <row r="4" spans="1:8" x14ac:dyDescent="0.35">
      <c r="A4" s="11" t="str">
        <f t="shared" si="0"/>
        <v>March</v>
      </c>
      <c r="B4" s="11">
        <v>2024</v>
      </c>
      <c r="C4" s="9" t="s">
        <v>95</v>
      </c>
      <c r="D4" s="11" t="s">
        <v>88</v>
      </c>
      <c r="E4" s="11" t="str">
        <f>CONCATENATE(Headings!A4," ",Headings!B4," ",Headings!C4," ",Headings!D4)</f>
        <v>March 2024 Countywide New Construction Forecast</v>
      </c>
      <c r="F4" s="11" t="str">
        <f t="shared" si="1"/>
        <v>Page 4</v>
      </c>
      <c r="G4" s="11" t="str">
        <f t="shared" si="2"/>
        <v>March 2024 Forecast Page 4</v>
      </c>
      <c r="H4" s="11" t="s">
        <v>63</v>
      </c>
    </row>
    <row r="5" spans="1:8" x14ac:dyDescent="0.35">
      <c r="A5" s="11" t="str">
        <f t="shared" si="0"/>
        <v>March</v>
      </c>
      <c r="B5" s="11">
        <v>2024</v>
      </c>
      <c r="C5" s="9" t="s">
        <v>73</v>
      </c>
      <c r="D5" s="11" t="s">
        <v>88</v>
      </c>
      <c r="E5" s="11" t="str">
        <f>CONCATENATE(Headings!A5," ",Headings!B5," ",Headings!C5," ",Headings!D5)</f>
        <v>March 2024 Unincorporated New Construction Forecast</v>
      </c>
      <c r="F5" s="11" t="str">
        <f t="shared" si="1"/>
        <v>Page 5</v>
      </c>
      <c r="G5" s="11" t="str">
        <f t="shared" ref="G5:G45" si="3">CONCATENATE(A5," ",B5," ",D5," ",H5)</f>
        <v>March 2024 Forecast Page 5</v>
      </c>
      <c r="H5" s="11" t="s">
        <v>64</v>
      </c>
    </row>
    <row r="6" spans="1:8" x14ac:dyDescent="0.35">
      <c r="A6" s="11" t="str">
        <f t="shared" si="0"/>
        <v>March</v>
      </c>
      <c r="B6" s="11">
        <v>2024</v>
      </c>
      <c r="C6" s="9" t="s">
        <v>22</v>
      </c>
      <c r="D6" s="11" t="s">
        <v>88</v>
      </c>
      <c r="E6" s="11" t="str">
        <f>CONCATENATE(Headings!A6," ",Headings!B6," ",Headings!C6," ",Headings!D6)</f>
        <v>March 2024 King County Sales and Use Taxbase Forecast</v>
      </c>
      <c r="F6" s="11" t="str">
        <f t="shared" si="1"/>
        <v>Page 6</v>
      </c>
      <c r="G6" s="11" t="str">
        <f t="shared" si="3"/>
        <v>March 2024 Forecast Page 6</v>
      </c>
      <c r="H6" s="11" t="s">
        <v>15</v>
      </c>
    </row>
    <row r="7" spans="1:8" x14ac:dyDescent="0.35">
      <c r="A7" s="11" t="str">
        <f t="shared" si="0"/>
        <v>March</v>
      </c>
      <c r="B7" s="11">
        <v>2024</v>
      </c>
      <c r="C7" s="9" t="s">
        <v>86</v>
      </c>
      <c r="D7" s="11" t="s">
        <v>88</v>
      </c>
      <c r="E7" s="11" t="str">
        <f>CONCATENATE(Headings!A7," ",Headings!B7," ",Headings!C7," ",Headings!D7)</f>
        <v>March 2024 Local and Option Sales Tax Forecast</v>
      </c>
      <c r="F7" s="11" t="str">
        <f t="shared" si="1"/>
        <v>Page 7</v>
      </c>
      <c r="G7" s="11" t="str">
        <f t="shared" si="3"/>
        <v>March 2024 Forecast Page 7</v>
      </c>
      <c r="H7" s="11" t="s">
        <v>113</v>
      </c>
    </row>
    <row r="8" spans="1:8" x14ac:dyDescent="0.35">
      <c r="A8" s="11" t="str">
        <f t="shared" si="0"/>
        <v>March</v>
      </c>
      <c r="B8" s="11">
        <v>2024</v>
      </c>
      <c r="C8" s="9" t="s">
        <v>43</v>
      </c>
      <c r="D8" s="11" t="s">
        <v>88</v>
      </c>
      <c r="E8" s="11" t="str">
        <f>CONCATENATE(Headings!A8," ",Headings!B8," ",Headings!C8," ",Headings!D8)</f>
        <v>March 2024 Metro Transit Sales Tax Forecast</v>
      </c>
      <c r="F8" s="11" t="str">
        <f t="shared" si="1"/>
        <v>Page 8</v>
      </c>
      <c r="G8" s="11" t="str">
        <f t="shared" si="3"/>
        <v>March 2024 Forecast Page 8</v>
      </c>
      <c r="H8" s="11" t="s">
        <v>114</v>
      </c>
    </row>
    <row r="9" spans="1:8" x14ac:dyDescent="0.35">
      <c r="A9" s="11" t="str">
        <f t="shared" si="0"/>
        <v>March</v>
      </c>
      <c r="B9" s="11">
        <v>2024</v>
      </c>
      <c r="C9" s="9" t="s">
        <v>31</v>
      </c>
      <c r="D9" s="11" t="s">
        <v>88</v>
      </c>
      <c r="E9" s="11" t="str">
        <f>CONCATENATE(Headings!A9," ",Headings!B9," ",Headings!C9," ",Headings!D9)</f>
        <v>March 2024 Mental Health Sales Tax Forecast</v>
      </c>
      <c r="F9" s="11" t="str">
        <f t="shared" si="1"/>
        <v>Page 9</v>
      </c>
      <c r="G9" s="11" t="str">
        <f t="shared" si="3"/>
        <v>March 2024 Forecast Page 9</v>
      </c>
      <c r="H9" s="11" t="s">
        <v>115</v>
      </c>
    </row>
    <row r="10" spans="1:8" x14ac:dyDescent="0.35">
      <c r="A10" s="11" t="str">
        <f t="shared" si="0"/>
        <v>March</v>
      </c>
      <c r="B10" s="11">
        <v>2024</v>
      </c>
      <c r="C10" s="9" t="s">
        <v>85</v>
      </c>
      <c r="D10" s="11" t="s">
        <v>88</v>
      </c>
      <c r="E10" s="11" t="str">
        <f>CONCATENATE(Headings!A10," ",Headings!B10," ",Headings!C10," ",Headings!D10)</f>
        <v>March 2024 Criminal Justice Sales Tax Forecast</v>
      </c>
      <c r="F10" s="11" t="str">
        <f t="shared" si="1"/>
        <v>Page 10</v>
      </c>
      <c r="G10" s="11" t="str">
        <f t="shared" si="3"/>
        <v>March 2024 Forecast Page 10</v>
      </c>
      <c r="H10" s="11" t="s">
        <v>82</v>
      </c>
    </row>
    <row r="11" spans="1:8" x14ac:dyDescent="0.35">
      <c r="A11" s="11" t="str">
        <f t="shared" si="0"/>
        <v>March</v>
      </c>
      <c r="B11" s="11">
        <v>2024</v>
      </c>
      <c r="C11" s="9" t="s">
        <v>234</v>
      </c>
      <c r="D11" s="11" t="s">
        <v>88</v>
      </c>
      <c r="E11" s="11" t="str">
        <f>CONCATENATE(Headings!A11," ",Headings!B11," ",Headings!C11," ",Headings!D11)</f>
        <v>March 2024 Health Through Housing Sales Tax Forecast</v>
      </c>
      <c r="F11" s="11" t="str">
        <f t="shared" ref="F11:F12" si="4">H11</f>
        <v>Page 11</v>
      </c>
      <c r="G11" s="11" t="str">
        <f t="shared" si="3"/>
        <v>March 2024 Forecast Page 11</v>
      </c>
      <c r="H11" s="11" t="s">
        <v>68</v>
      </c>
    </row>
    <row r="12" spans="1:8" x14ac:dyDescent="0.35">
      <c r="A12" s="11" t="str">
        <f t="shared" si="0"/>
        <v>March</v>
      </c>
      <c r="B12" s="11">
        <v>2024</v>
      </c>
      <c r="C12" s="9" t="s">
        <v>297</v>
      </c>
      <c r="D12" s="11" t="s">
        <v>88</v>
      </c>
      <c r="E12" s="11" t="str">
        <f>CONCATENATE(Headings!A12," ",Headings!B12," ",Headings!C12," ",Headings!D12)</f>
        <v>March 2024 Cultural Access Program Sales Tax Forecast</v>
      </c>
      <c r="F12" s="11" t="str">
        <f t="shared" si="4"/>
        <v>Page 12</v>
      </c>
      <c r="G12" s="11" t="str">
        <f t="shared" si="3"/>
        <v>March 2024 Forecast Page 12</v>
      </c>
      <c r="H12" s="11" t="s">
        <v>69</v>
      </c>
    </row>
    <row r="13" spans="1:8" x14ac:dyDescent="0.35">
      <c r="A13" s="11" t="str">
        <f>A11</f>
        <v>March</v>
      </c>
      <c r="B13" s="11">
        <v>2024</v>
      </c>
      <c r="C13" s="9" t="s">
        <v>98</v>
      </c>
      <c r="D13" s="11" t="s">
        <v>88</v>
      </c>
      <c r="E13" s="11" t="str">
        <f>CONCATENATE(Headings!A13," ",Headings!B13," ",Headings!C13," ",Headings!D13)</f>
        <v>March 2024 Hotel Sales Tax Forecast</v>
      </c>
      <c r="F13" s="11" t="str">
        <f t="shared" si="1"/>
        <v>Page 13</v>
      </c>
      <c r="G13" s="11" t="str">
        <f t="shared" si="3"/>
        <v>March 2024 Forecast Page 13</v>
      </c>
      <c r="H13" s="11" t="s">
        <v>70</v>
      </c>
    </row>
    <row r="14" spans="1:8" x14ac:dyDescent="0.35">
      <c r="A14" s="11" t="str">
        <f t="shared" si="0"/>
        <v>March</v>
      </c>
      <c r="B14" s="11">
        <v>2024</v>
      </c>
      <c r="C14" s="9" t="s">
        <v>205</v>
      </c>
      <c r="D14" s="11" t="s">
        <v>88</v>
      </c>
      <c r="E14" s="11" t="str">
        <f>CONCATENATE(Headings!A14," ",Headings!B14," ",Headings!C14," ",Headings!D14)</f>
        <v>March 2024 Hotel Tax (HB 2015) Forecast</v>
      </c>
      <c r="F14" s="11" t="str">
        <f>H14</f>
        <v>Page 14</v>
      </c>
      <c r="G14" s="11" t="str">
        <f t="shared" si="3"/>
        <v>March 2024 Forecast Page 14</v>
      </c>
      <c r="H14" s="11" t="s">
        <v>71</v>
      </c>
    </row>
    <row r="15" spans="1:8" x14ac:dyDescent="0.35">
      <c r="A15" s="11" t="str">
        <f t="shared" si="0"/>
        <v>March</v>
      </c>
      <c r="B15" s="11">
        <v>2024</v>
      </c>
      <c r="C15" s="9" t="s">
        <v>94</v>
      </c>
      <c r="D15" s="11" t="s">
        <v>88</v>
      </c>
      <c r="E15" s="11" t="str">
        <f>CONCATENATE(Headings!A15," ",Headings!B15," ",Headings!C15," ",Headings!D15)</f>
        <v>March 2024 Rental Car Sales Tax Forecast</v>
      </c>
      <c r="F15" s="11" t="str">
        <f t="shared" si="1"/>
        <v>Page 15</v>
      </c>
      <c r="G15" s="11" t="str">
        <f t="shared" si="3"/>
        <v>March 2024 Forecast Page 15</v>
      </c>
      <c r="H15" s="11" t="s">
        <v>72</v>
      </c>
    </row>
    <row r="16" spans="1:8" x14ac:dyDescent="0.35">
      <c r="A16" s="11" t="str">
        <f t="shared" si="0"/>
        <v>March</v>
      </c>
      <c r="B16" s="11">
        <v>2024</v>
      </c>
      <c r="C16" s="9" t="s">
        <v>316</v>
      </c>
      <c r="D16" s="11" t="s">
        <v>88</v>
      </c>
      <c r="E16" s="11" t="str">
        <f>CONCATENATE(Headings!A16," ",Headings!B16," ",Headings!C16," ",Headings!D16)</f>
        <v>March 2024 State Shared Cannabis Excise Tax Forecast</v>
      </c>
      <c r="F16" s="11" t="str">
        <f t="shared" ref="F16" si="5">H16</f>
        <v>Page 16</v>
      </c>
      <c r="G16" s="11" t="str">
        <f t="shared" si="3"/>
        <v>March 2024 Forecast Page 16</v>
      </c>
      <c r="H16" s="11" t="s">
        <v>49</v>
      </c>
    </row>
    <row r="17" spans="1:8" x14ac:dyDescent="0.35">
      <c r="A17" s="11" t="str">
        <f>A15</f>
        <v>March</v>
      </c>
      <c r="B17" s="11">
        <v>2024</v>
      </c>
      <c r="C17" s="9" t="s">
        <v>104</v>
      </c>
      <c r="D17" s="11" t="s">
        <v>88</v>
      </c>
      <c r="E17" s="11" t="str">
        <f>CONCATENATE(Headings!A17," ",Headings!B17," ",Headings!C17," ",Headings!D17)</f>
        <v>March 2024 Real Estate Excise Tax (REET 1) Forecast</v>
      </c>
      <c r="F17" s="11" t="str">
        <f t="shared" si="1"/>
        <v>Page 17</v>
      </c>
      <c r="G17" s="11" t="str">
        <f t="shared" si="3"/>
        <v>March 2024 Forecast Page 17</v>
      </c>
      <c r="H17" s="11" t="s">
        <v>50</v>
      </c>
    </row>
    <row r="18" spans="1:8" x14ac:dyDescent="0.35">
      <c r="A18" s="11" t="str">
        <f t="shared" si="0"/>
        <v>March</v>
      </c>
      <c r="B18" s="11">
        <v>2024</v>
      </c>
      <c r="C18" s="9" t="s">
        <v>103</v>
      </c>
      <c r="D18" s="11" t="s">
        <v>88</v>
      </c>
      <c r="E18" s="11" t="str">
        <f>CONCATENATE(Headings!A18," ",Headings!B18," ",Headings!C18," ",Headings!D18)</f>
        <v>March 2024 Investment Pool Nominal Rate of Return Forecast</v>
      </c>
      <c r="F18" s="11" t="str">
        <f t="shared" si="1"/>
        <v>Page 18</v>
      </c>
      <c r="G18" s="11" t="str">
        <f t="shared" si="3"/>
        <v>March 2024 Forecast Page 18</v>
      </c>
      <c r="H18" s="11" t="s">
        <v>44</v>
      </c>
    </row>
    <row r="19" spans="1:8" x14ac:dyDescent="0.35">
      <c r="A19" s="11" t="str">
        <f t="shared" si="0"/>
        <v>March</v>
      </c>
      <c r="B19" s="11">
        <v>2024</v>
      </c>
      <c r="C19" s="9" t="s">
        <v>54</v>
      </c>
      <c r="D19" s="11" t="s">
        <v>88</v>
      </c>
      <c r="E19" s="11" t="str">
        <f>CONCATENATE(Headings!A19," ",Headings!B19," ",Headings!C19," ",Headings!D19)</f>
        <v>March 2024 Investment Pool Real Rate of Return Forecast</v>
      </c>
      <c r="F19" s="11" t="str">
        <f t="shared" si="1"/>
        <v>Page 19</v>
      </c>
      <c r="G19" s="11" t="str">
        <f t="shared" si="3"/>
        <v>March 2024 Forecast Page 19</v>
      </c>
      <c r="H19" s="11" t="s">
        <v>45</v>
      </c>
    </row>
    <row r="20" spans="1:8" x14ac:dyDescent="0.35">
      <c r="A20" s="11" t="str">
        <f t="shared" si="0"/>
        <v>March</v>
      </c>
      <c r="B20" s="11">
        <v>2024</v>
      </c>
      <c r="C20" s="9" t="s">
        <v>55</v>
      </c>
      <c r="D20" s="11" t="s">
        <v>88</v>
      </c>
      <c r="E20" s="11" t="str">
        <f>CONCATENATE(Headings!A20," ",Headings!B20," ",Headings!C20," ",Headings!D20)</f>
        <v>March 2024 National CPI-U Forecast</v>
      </c>
      <c r="F20" s="11" t="str">
        <f t="shared" si="1"/>
        <v>Page 20</v>
      </c>
      <c r="G20" s="11" t="str">
        <f t="shared" si="3"/>
        <v>March 2024 Forecast Page 20</v>
      </c>
      <c r="H20" s="11" t="s">
        <v>46</v>
      </c>
    </row>
    <row r="21" spans="1:8" x14ac:dyDescent="0.35">
      <c r="A21" s="11" t="str">
        <f t="shared" si="0"/>
        <v>March</v>
      </c>
      <c r="B21" s="11">
        <v>2024</v>
      </c>
      <c r="C21" s="9" t="s">
        <v>9</v>
      </c>
      <c r="D21" s="11" t="s">
        <v>88</v>
      </c>
      <c r="E21" s="11" t="str">
        <f>CONCATENATE(Headings!A21," ",Headings!B21," ",Headings!C21," ",Headings!D21)</f>
        <v>March 2024 National CPI-W Forecast</v>
      </c>
      <c r="F21" s="11" t="str">
        <f t="shared" si="1"/>
        <v>Page 21</v>
      </c>
      <c r="G21" s="11" t="str">
        <f t="shared" si="3"/>
        <v>March 2024 Forecast Page 21</v>
      </c>
      <c r="H21" s="11" t="s">
        <v>51</v>
      </c>
    </row>
    <row r="22" spans="1:8" x14ac:dyDescent="0.35">
      <c r="A22" s="11" t="str">
        <f t="shared" si="0"/>
        <v>March</v>
      </c>
      <c r="B22" s="11">
        <v>2024</v>
      </c>
      <c r="C22" s="9" t="s">
        <v>5</v>
      </c>
      <c r="D22" s="11" t="s">
        <v>88</v>
      </c>
      <c r="E22" s="11" t="str">
        <f>CONCATENATE(Headings!A22," ",Headings!B22," ",Headings!C22," ",Headings!D22)</f>
        <v>March 2024 Seattle Annual CPI-U Forecast</v>
      </c>
      <c r="F22" s="11" t="str">
        <f t="shared" si="1"/>
        <v>Page 22</v>
      </c>
      <c r="G22" s="11" t="str">
        <f t="shared" si="3"/>
        <v>March 2024 Forecast Page 22</v>
      </c>
      <c r="H22" s="11" t="s">
        <v>52</v>
      </c>
    </row>
    <row r="23" spans="1:8" x14ac:dyDescent="0.35">
      <c r="A23" s="11" t="str">
        <f t="shared" si="0"/>
        <v>March</v>
      </c>
      <c r="B23" s="11">
        <v>2024</v>
      </c>
      <c r="C23" s="9" t="s">
        <v>150</v>
      </c>
      <c r="D23" s="11" t="s">
        <v>88</v>
      </c>
      <c r="E23" s="11" t="str">
        <f>CONCATENATE(Headings!A23," ",Headings!B23," ",Headings!C23," ",Headings!D23)</f>
        <v>March 2024 June-June Seattle CPI-W Forecast</v>
      </c>
      <c r="F23" s="11" t="str">
        <f t="shared" si="1"/>
        <v>Page 23</v>
      </c>
      <c r="G23" s="11" t="str">
        <f t="shared" si="3"/>
        <v>March 2024 Forecast Page 23</v>
      </c>
      <c r="H23" s="11" t="s">
        <v>123</v>
      </c>
    </row>
    <row r="24" spans="1:8" x14ac:dyDescent="0.35">
      <c r="A24" s="11" t="str">
        <f t="shared" si="0"/>
        <v>March</v>
      </c>
      <c r="B24" s="11">
        <v>2024</v>
      </c>
      <c r="C24" s="9" t="s">
        <v>29</v>
      </c>
      <c r="D24" s="11" t="s">
        <v>88</v>
      </c>
      <c r="E24" s="11" t="str">
        <f>CONCATENATE(Headings!A24," ",Headings!B24," ",Headings!C24," ",Headings!D24)</f>
        <v>March 2024 Outyear COLA Comparison Forecast</v>
      </c>
      <c r="F24" s="11" t="str">
        <f t="shared" si="1"/>
        <v>Page 24</v>
      </c>
      <c r="G24" s="11" t="str">
        <f t="shared" si="3"/>
        <v>March 2024 Forecast Page 24</v>
      </c>
      <c r="H24" s="11" t="s">
        <v>124</v>
      </c>
    </row>
    <row r="25" spans="1:8" x14ac:dyDescent="0.35">
      <c r="A25" s="11" t="str">
        <f t="shared" si="0"/>
        <v>March</v>
      </c>
      <c r="B25" s="11">
        <v>2024</v>
      </c>
      <c r="C25" s="9" t="s">
        <v>96</v>
      </c>
      <c r="D25" s="11" t="s">
        <v>88</v>
      </c>
      <c r="E25" s="11" t="str">
        <f>CONCATENATE(Headings!A25," ",Headings!B25," ",Headings!C25," ",Headings!D25)</f>
        <v>March 2024 Pharmaceuticals PPI Forecast</v>
      </c>
      <c r="F25" s="11" t="str">
        <f t="shared" si="1"/>
        <v>Page 25</v>
      </c>
      <c r="G25" s="11" t="str">
        <f t="shared" si="3"/>
        <v>March 2024 Forecast Page 25</v>
      </c>
      <c r="H25" s="11" t="s">
        <v>134</v>
      </c>
    </row>
    <row r="26" spans="1:8" x14ac:dyDescent="0.35">
      <c r="A26" s="11" t="str">
        <f t="shared" si="0"/>
        <v>March</v>
      </c>
      <c r="B26" s="11">
        <v>2024</v>
      </c>
      <c r="C26" s="9" t="s">
        <v>97</v>
      </c>
      <c r="D26" s="11" t="s">
        <v>88</v>
      </c>
      <c r="E26" s="11" t="str">
        <f>CONCATENATE(Headings!A26," ",Headings!B26," ",Headings!C26," ",Headings!D26)</f>
        <v>March 2024 Transportation CPI Forecast</v>
      </c>
      <c r="F26" s="11" t="str">
        <f t="shared" si="1"/>
        <v>Page 26</v>
      </c>
      <c r="G26" s="11" t="str">
        <f t="shared" si="3"/>
        <v>March 2024 Forecast Page 26</v>
      </c>
      <c r="H26" s="11" t="s">
        <v>25</v>
      </c>
    </row>
    <row r="27" spans="1:8" x14ac:dyDescent="0.35">
      <c r="A27" s="11" t="str">
        <f t="shared" si="0"/>
        <v>March</v>
      </c>
      <c r="B27" s="11">
        <v>2024</v>
      </c>
      <c r="C27" s="9" t="s">
        <v>10</v>
      </c>
      <c r="D27" s="11" t="s">
        <v>88</v>
      </c>
      <c r="E27" s="11" t="str">
        <f>CONCATENATE(Headings!A27," ",Headings!B27," ",Headings!C27," ",Headings!D27)</f>
        <v>March 2024 Retail Gas Forecast</v>
      </c>
      <c r="F27" s="11" t="str">
        <f t="shared" si="1"/>
        <v>Page 27</v>
      </c>
      <c r="G27" s="11" t="str">
        <f t="shared" si="3"/>
        <v>March 2024 Forecast Page 27</v>
      </c>
      <c r="H27" s="11" t="s">
        <v>37</v>
      </c>
    </row>
    <row r="28" spans="1:8" x14ac:dyDescent="0.35">
      <c r="A28" s="11" t="str">
        <f t="shared" si="0"/>
        <v>March</v>
      </c>
      <c r="B28" s="11">
        <v>2024</v>
      </c>
      <c r="C28" s="9" t="s">
        <v>253</v>
      </c>
      <c r="D28" s="11" t="s">
        <v>88</v>
      </c>
      <c r="E28" s="11" t="str">
        <f>CONCATENATE(Headings!A28," ",Headings!B28," ",Headings!C28," ",Headings!D28)</f>
        <v>March 2024 Diesel and Gasoline Dollar per Gallon Forecast</v>
      </c>
      <c r="F28" s="11" t="str">
        <f t="shared" si="1"/>
        <v>Page 28</v>
      </c>
      <c r="G28" s="11" t="str">
        <f t="shared" si="3"/>
        <v>March 2024 Forecast Page 28</v>
      </c>
      <c r="H28" s="11" t="s">
        <v>38</v>
      </c>
    </row>
    <row r="29" spans="1:8" x14ac:dyDescent="0.35">
      <c r="A29" s="11" t="str">
        <f t="shared" si="0"/>
        <v>March</v>
      </c>
      <c r="B29" s="11">
        <v>2024</v>
      </c>
      <c r="C29" s="9" t="s">
        <v>322</v>
      </c>
      <c r="D29" s="11" t="s">
        <v>88</v>
      </c>
      <c r="E29" s="11" t="str">
        <f>CONCATENATE(Headings!A29," ",Headings!B29," ",Headings!C29," ",Headings!D29)</f>
        <v>March 2024 Recorded Document Count &amp; Revenue Forecast</v>
      </c>
      <c r="F29" s="11" t="str">
        <f t="shared" si="1"/>
        <v>Page 29</v>
      </c>
      <c r="G29" s="11" t="str">
        <f t="shared" si="3"/>
        <v>March 2024 Forecast Page 29</v>
      </c>
      <c r="H29" s="11" t="s">
        <v>39</v>
      </c>
    </row>
    <row r="30" spans="1:8" x14ac:dyDescent="0.35">
      <c r="A30" s="11" t="str">
        <f t="shared" si="0"/>
        <v>March</v>
      </c>
      <c r="B30" s="11">
        <v>2024</v>
      </c>
      <c r="C30" s="9" t="s">
        <v>312</v>
      </c>
      <c r="D30" s="11" t="s">
        <v>88</v>
      </c>
      <c r="E30" s="11" t="str">
        <f>CONCATENATE(Headings!A30," ",Headings!B30," ",Headings!C30," ",Headings!D30)</f>
        <v>March 2024 Recording Fees Forecast</v>
      </c>
      <c r="F30" s="11" t="str">
        <f t="shared" ref="F30" si="6">H30</f>
        <v>Page 30</v>
      </c>
      <c r="G30" s="11" t="str">
        <f t="shared" ref="G30" si="7">CONCATENATE(A30," ",B30," ",D30," ",H30)</f>
        <v>March 2024 Forecast Page 30</v>
      </c>
      <c r="H30" s="11" t="s">
        <v>40</v>
      </c>
    </row>
    <row r="31" spans="1:8" x14ac:dyDescent="0.35">
      <c r="A31" s="11" t="str">
        <f>A29</f>
        <v>March</v>
      </c>
      <c r="B31" s="11">
        <v>2024</v>
      </c>
      <c r="C31" s="9" t="s">
        <v>127</v>
      </c>
      <c r="D31" s="11" t="s">
        <v>88</v>
      </c>
      <c r="E31" s="11" t="str">
        <f>CONCATENATE(Headings!A31," ",Headings!B31," ",Headings!C31," ",Headings!D31)</f>
        <v>March 2024 Gambling Tax Forecast</v>
      </c>
      <c r="F31" s="11" t="str">
        <f t="shared" si="1"/>
        <v>Page 31</v>
      </c>
      <c r="G31" s="11" t="str">
        <f t="shared" si="3"/>
        <v>March 2024 Forecast Page 31</v>
      </c>
      <c r="H31" s="11" t="s">
        <v>41</v>
      </c>
    </row>
    <row r="32" spans="1:8" x14ac:dyDescent="0.35">
      <c r="A32" s="11" t="str">
        <f t="shared" si="0"/>
        <v>March</v>
      </c>
      <c r="B32" s="11">
        <v>2024</v>
      </c>
      <c r="C32" s="9" t="s">
        <v>128</v>
      </c>
      <c r="D32" s="11" t="s">
        <v>88</v>
      </c>
      <c r="E32" s="11" t="str">
        <f>CONCATENATE(Headings!A32," ",Headings!B32," ",Headings!C32," ",Headings!D32)</f>
        <v>March 2024 E-911 Tax Forecast</v>
      </c>
      <c r="F32" s="11" t="str">
        <f t="shared" si="1"/>
        <v>Page 32</v>
      </c>
      <c r="G32" s="11" t="str">
        <f t="shared" si="3"/>
        <v>March 2024 Forecast Page 32</v>
      </c>
      <c r="H32" s="11" t="s">
        <v>42</v>
      </c>
    </row>
    <row r="33" spans="1:8" x14ac:dyDescent="0.35">
      <c r="A33" s="11" t="str">
        <f t="shared" si="0"/>
        <v>March</v>
      </c>
      <c r="B33" s="11">
        <v>2024</v>
      </c>
      <c r="C33" s="11" t="s">
        <v>174</v>
      </c>
      <c r="D33" s="11" t="s">
        <v>88</v>
      </c>
      <c r="E33" s="11" t="str">
        <f>CONCATENATE(Headings!A33," ",Headings!B33," ",Headings!C33," ",Headings!D33)</f>
        <v>March 2024 Penalties and Interest on Delinquent Property Taxes Forecast</v>
      </c>
      <c r="F33" s="11" t="str">
        <f t="shared" si="1"/>
        <v>Page 33</v>
      </c>
      <c r="G33" s="11" t="str">
        <f t="shared" si="3"/>
        <v>March 2024 Forecast Page 33</v>
      </c>
      <c r="H33" s="11" t="s">
        <v>130</v>
      </c>
    </row>
    <row r="34" spans="1:8" x14ac:dyDescent="0.35">
      <c r="A34" s="11" t="str">
        <f t="shared" si="0"/>
        <v>March</v>
      </c>
      <c r="B34" s="11">
        <v>2024</v>
      </c>
      <c r="C34" s="9" t="s">
        <v>111</v>
      </c>
      <c r="D34" s="11" t="s">
        <v>88</v>
      </c>
      <c r="E34" s="11" t="str">
        <f>CONCATENATE(Headings!A34," ",Headings!B34," ",Headings!C34," ",Headings!D34)</f>
        <v>March 2024 Current Expense Property Tax Forecast</v>
      </c>
      <c r="F34" s="11" t="str">
        <f t="shared" si="1"/>
        <v>Page 34</v>
      </c>
      <c r="G34" s="11" t="str">
        <f t="shared" si="3"/>
        <v>March 2024 Forecast Page 34</v>
      </c>
      <c r="H34" s="11" t="s">
        <v>131</v>
      </c>
    </row>
    <row r="35" spans="1:8" x14ac:dyDescent="0.35">
      <c r="A35" s="11" t="str">
        <f t="shared" si="0"/>
        <v>March</v>
      </c>
      <c r="B35" s="11">
        <v>2024</v>
      </c>
      <c r="C35" s="68" t="s">
        <v>139</v>
      </c>
      <c r="D35" s="11" t="s">
        <v>88</v>
      </c>
      <c r="E35" s="11" t="str">
        <f>CONCATENATE(Headings!A35," ",Headings!B35," ",Headings!C35," ",Headings!D35)</f>
        <v>March 2024 Dev. Disabilities &amp; Mental Health Property Tax Forecast</v>
      </c>
      <c r="F35" s="11" t="str">
        <f t="shared" si="1"/>
        <v>Page 35</v>
      </c>
      <c r="G35" s="11" t="str">
        <f t="shared" si="3"/>
        <v>March 2024 Forecast Page 35</v>
      </c>
      <c r="H35" s="11" t="s">
        <v>108</v>
      </c>
    </row>
    <row r="36" spans="1:8" x14ac:dyDescent="0.35">
      <c r="A36" s="11" t="str">
        <f t="shared" si="0"/>
        <v>March</v>
      </c>
      <c r="B36" s="11">
        <v>2024</v>
      </c>
      <c r="C36" s="9" t="s">
        <v>17</v>
      </c>
      <c r="D36" s="11" t="s">
        <v>88</v>
      </c>
      <c r="E36" s="11" t="str">
        <f>CONCATENATE(Headings!A36," ",Headings!B36," ",Headings!C36," ",Headings!D36)</f>
        <v>March 2024 Veterans Aid Property Tax Forecast</v>
      </c>
      <c r="F36" s="11" t="str">
        <f t="shared" si="1"/>
        <v>Page 36</v>
      </c>
      <c r="G36" s="11" t="str">
        <f t="shared" si="3"/>
        <v>March 2024 Forecast Page 36</v>
      </c>
      <c r="H36" s="11" t="s">
        <v>109</v>
      </c>
    </row>
    <row r="37" spans="1:8" x14ac:dyDescent="0.35">
      <c r="A37" s="11" t="str">
        <f t="shared" si="0"/>
        <v>March</v>
      </c>
      <c r="B37" s="11">
        <v>2024</v>
      </c>
      <c r="C37" s="9" t="s">
        <v>21</v>
      </c>
      <c r="D37" s="11" t="s">
        <v>88</v>
      </c>
      <c r="E37" s="11" t="str">
        <f>CONCATENATE(Headings!A37," ",Headings!B37," ",Headings!C37," ",Headings!D37)</f>
        <v>March 2024 AFIS Lid Lift Forecast</v>
      </c>
      <c r="F37" s="11" t="str">
        <f t="shared" si="1"/>
        <v>Page 37</v>
      </c>
      <c r="G37" s="11" t="str">
        <f t="shared" si="3"/>
        <v>March 2024 Forecast Page 37</v>
      </c>
      <c r="H37" s="11" t="s">
        <v>0</v>
      </c>
    </row>
    <row r="38" spans="1:8" x14ac:dyDescent="0.35">
      <c r="A38" s="11" t="str">
        <f t="shared" si="0"/>
        <v>March</v>
      </c>
      <c r="B38" s="11">
        <v>2024</v>
      </c>
      <c r="C38" s="9" t="s">
        <v>126</v>
      </c>
      <c r="D38" s="11" t="s">
        <v>88</v>
      </c>
      <c r="E38" s="11" t="str">
        <f>CONCATENATE(Headings!A38," ",Headings!B38," ",Headings!C38," ",Headings!D38)</f>
        <v>March 2024 Parks Lid Lift Forecast</v>
      </c>
      <c r="F38" s="11" t="str">
        <f t="shared" si="1"/>
        <v>Page 38</v>
      </c>
      <c r="G38" s="11" t="str">
        <f t="shared" si="3"/>
        <v>March 2024 Forecast Page 38</v>
      </c>
      <c r="H38" s="11" t="s">
        <v>1</v>
      </c>
    </row>
    <row r="39" spans="1:8" x14ac:dyDescent="0.35">
      <c r="A39" s="11" t="str">
        <f t="shared" si="0"/>
        <v>March</v>
      </c>
      <c r="B39" s="11">
        <v>2024</v>
      </c>
      <c r="C39" s="9" t="s">
        <v>197</v>
      </c>
      <c r="D39" s="11" t="s">
        <v>88</v>
      </c>
      <c r="E39" s="11" t="str">
        <f>CONCATENATE(Headings!A39," ",Headings!B39," ",Headings!C39," ",Headings!D39)</f>
        <v>March 2024 Veterans, Seniors, and Human Services Lid Lift Forecast</v>
      </c>
      <c r="F39" s="11" t="str">
        <f t="shared" si="1"/>
        <v>Page 39</v>
      </c>
      <c r="G39" s="11" t="str">
        <f t="shared" si="3"/>
        <v>March 2024 Forecast Page 39</v>
      </c>
      <c r="H39" s="11" t="s">
        <v>2</v>
      </c>
    </row>
    <row r="40" spans="1:8" x14ac:dyDescent="0.35">
      <c r="A40" s="11" t="str">
        <f t="shared" si="0"/>
        <v>March</v>
      </c>
      <c r="B40" s="11">
        <v>2024</v>
      </c>
      <c r="C40" s="9" t="s">
        <v>147</v>
      </c>
      <c r="D40" s="11" t="s">
        <v>88</v>
      </c>
      <c r="E40" s="11" t="str">
        <f>CONCATENATE(Headings!A40," ",Headings!B40," ",Headings!C40," ",Headings!D40)</f>
        <v>March 2024 PSERN Forecast</v>
      </c>
      <c r="F40" s="11" t="str">
        <f t="shared" si="1"/>
        <v>Page 40</v>
      </c>
      <c r="G40" s="11" t="str">
        <f t="shared" si="3"/>
        <v>March 2024 Forecast Page 40</v>
      </c>
      <c r="H40" s="11" t="s">
        <v>3</v>
      </c>
    </row>
    <row r="41" spans="1:8" x14ac:dyDescent="0.35">
      <c r="A41" s="11" t="str">
        <f t="shared" si="0"/>
        <v>March</v>
      </c>
      <c r="B41" s="11">
        <v>2024</v>
      </c>
      <c r="C41" s="9" t="s">
        <v>159</v>
      </c>
      <c r="D41" s="11" t="s">
        <v>88</v>
      </c>
      <c r="E41" s="11" t="str">
        <f>CONCATENATE(Headings!A41," ",Headings!B41," ",Headings!C41," ",Headings!D41)</f>
        <v>March 2024 Best Start For Kids Forecast</v>
      </c>
      <c r="F41" s="11" t="str">
        <f t="shared" si="1"/>
        <v>Page 41</v>
      </c>
      <c r="G41" s="11" t="str">
        <f t="shared" si="3"/>
        <v>March 2024 Forecast Page 41</v>
      </c>
      <c r="H41" s="11" t="s">
        <v>101</v>
      </c>
    </row>
    <row r="42" spans="1:8" x14ac:dyDescent="0.35">
      <c r="A42" s="11" t="str">
        <f t="shared" si="0"/>
        <v>March</v>
      </c>
      <c r="B42" s="11">
        <v>2024</v>
      </c>
      <c r="C42" s="9" t="s">
        <v>258</v>
      </c>
      <c r="D42" s="11" t="s">
        <v>88</v>
      </c>
      <c r="E42" s="11" t="str">
        <f>CONCATENATE(Headings!A42," ",Headings!B42," ",Headings!C42," ",Headings!D42)</f>
        <v>March 2024 Crisis Care Centers Levy Forecast</v>
      </c>
      <c r="F42" s="11" t="str">
        <f t="shared" ref="F42" si="8">H42</f>
        <v>Page 42</v>
      </c>
      <c r="G42" s="11" t="str">
        <f t="shared" si="3"/>
        <v>March 2024 Forecast Page 42</v>
      </c>
      <c r="H42" s="11" t="s">
        <v>129</v>
      </c>
    </row>
    <row r="43" spans="1:8" x14ac:dyDescent="0.35">
      <c r="A43" s="11" t="str">
        <f t="shared" si="0"/>
        <v>March</v>
      </c>
      <c r="B43" s="11">
        <v>2024</v>
      </c>
      <c r="C43" s="9" t="s">
        <v>47</v>
      </c>
      <c r="D43" s="11" t="s">
        <v>88</v>
      </c>
      <c r="E43" s="11" t="str">
        <f>CONCATENATE(Headings!A43," ",Headings!B43," ",Headings!C43," ",Headings!D43)</f>
        <v>March 2024 Emergency Medical Services (EMS) Property Tax Forecast</v>
      </c>
      <c r="F43" s="11" t="str">
        <f t="shared" si="1"/>
        <v>Page 43</v>
      </c>
      <c r="G43" s="11" t="str">
        <f t="shared" si="3"/>
        <v>March 2024 Forecast Page 43</v>
      </c>
      <c r="H43" s="11" t="s">
        <v>110</v>
      </c>
    </row>
    <row r="44" spans="1:8" x14ac:dyDescent="0.35">
      <c r="A44" s="11" t="str">
        <f t="shared" si="0"/>
        <v>March</v>
      </c>
      <c r="B44" s="11">
        <v>2024</v>
      </c>
      <c r="C44" s="9" t="s">
        <v>65</v>
      </c>
      <c r="D44" s="11" t="s">
        <v>88</v>
      </c>
      <c r="E44" s="11" t="str">
        <f>CONCATENATE(Headings!A44," ",Headings!B44," ",Headings!C44," ",Headings!D44)</f>
        <v>March 2024 Conservation Futures Property Tax Forecast</v>
      </c>
      <c r="F44" s="11" t="str">
        <f t="shared" si="1"/>
        <v>Page 44</v>
      </c>
      <c r="G44" s="11" t="str">
        <f t="shared" si="3"/>
        <v>March 2024 Forecast Page 44</v>
      </c>
      <c r="H44" s="11" t="s">
        <v>148</v>
      </c>
    </row>
    <row r="45" spans="1:8" x14ac:dyDescent="0.35">
      <c r="A45" s="11" t="str">
        <f>A44</f>
        <v>March</v>
      </c>
      <c r="B45" s="11">
        <v>2024</v>
      </c>
      <c r="C45" s="9" t="s">
        <v>20</v>
      </c>
      <c r="D45" s="11" t="s">
        <v>88</v>
      </c>
      <c r="E45" s="11" t="str">
        <f>CONCATENATE(Headings!A45," ",Headings!B45," ",Headings!C45," ",Headings!D45)</f>
        <v>March 2024 Unincorporated Area/Roads Property Tax Levy Forecast</v>
      </c>
      <c r="F45" s="11" t="str">
        <f>H45</f>
        <v>Page 45</v>
      </c>
      <c r="G45" s="11" t="str">
        <f t="shared" si="3"/>
        <v>March 2024 Forecast Page 45</v>
      </c>
      <c r="H45" s="11" t="s">
        <v>151</v>
      </c>
    </row>
    <row r="46" spans="1:8" x14ac:dyDescent="0.35">
      <c r="A46" s="11" t="str">
        <f t="shared" si="0"/>
        <v>March</v>
      </c>
      <c r="B46" s="11">
        <v>2024</v>
      </c>
      <c r="C46" s="9" t="s">
        <v>257</v>
      </c>
      <c r="E46" s="11" t="str">
        <f>CONCATENATE(Headings!A46," ",Headings!B46," ",Headings!C46," ",Headings!D46)</f>
        <v xml:space="preserve">March 2024 UAL/Roads Property Tax Annexation Addendum </v>
      </c>
      <c r="F46" s="11" t="str">
        <f>H46</f>
        <v>Page 46</v>
      </c>
      <c r="H46" s="11" t="s">
        <v>154</v>
      </c>
    </row>
    <row r="47" spans="1:8" x14ac:dyDescent="0.35">
      <c r="A47" s="11" t="str">
        <f t="shared" si="0"/>
        <v>March</v>
      </c>
      <c r="B47" s="11">
        <v>2024</v>
      </c>
      <c r="C47" s="9" t="s">
        <v>66</v>
      </c>
      <c r="D47" s="11" t="s">
        <v>88</v>
      </c>
      <c r="E47" s="11" t="str">
        <f>CONCATENATE(Headings!A47," ",Headings!B47," ",Headings!C47," ",Headings!D47)</f>
        <v>March 2024 Flood District Property Tax Forecast</v>
      </c>
      <c r="F47" s="11" t="str">
        <f t="shared" si="1"/>
        <v>Page 47</v>
      </c>
      <c r="G47" s="11" t="str">
        <f t="shared" si="2"/>
        <v>March 2024 Forecast Page 47</v>
      </c>
      <c r="H47" s="11" t="s">
        <v>160</v>
      </c>
    </row>
    <row r="48" spans="1:8" x14ac:dyDescent="0.35">
      <c r="A48" s="11" t="str">
        <f t="shared" si="0"/>
        <v>March</v>
      </c>
      <c r="B48" s="11">
        <v>2024</v>
      </c>
      <c r="C48" s="9" t="s">
        <v>172</v>
      </c>
      <c r="D48" s="11" t="s">
        <v>88</v>
      </c>
      <c r="E48" s="11" t="str">
        <f>CONCATENATE(Headings!A48," ",Headings!B48," ",Headings!C48," ",Headings!D48)</f>
        <v>March 2024 Marine Levy Property Tax Forecast</v>
      </c>
      <c r="F48" s="11" t="str">
        <f t="shared" si="1"/>
        <v>Page 48</v>
      </c>
      <c r="G48" s="11" t="str">
        <f>CONCATENATE(A48," ",B48," ",D48," ",H48)</f>
        <v>March 2024 Forecast Page 48</v>
      </c>
      <c r="H48" s="11" t="s">
        <v>193</v>
      </c>
    </row>
    <row r="49" spans="1:8" x14ac:dyDescent="0.35">
      <c r="A49" s="11" t="str">
        <f t="shared" si="0"/>
        <v>March</v>
      </c>
      <c r="B49" s="11">
        <v>2024</v>
      </c>
      <c r="C49" s="9" t="s">
        <v>19</v>
      </c>
      <c r="D49" s="11" t="s">
        <v>88</v>
      </c>
      <c r="E49" s="11" t="str">
        <f>CONCATENATE(Headings!A49," ",Headings!B49," ",Headings!C49," ",Headings!D49)</f>
        <v>March 2024 Transit Property Tax Forecast</v>
      </c>
      <c r="F49" s="11" t="str">
        <f t="shared" si="1"/>
        <v>Page 49</v>
      </c>
      <c r="G49" s="11" t="str">
        <f t="shared" si="2"/>
        <v>March 2024 Forecast Page 49</v>
      </c>
      <c r="H49" s="11" t="s">
        <v>254</v>
      </c>
    </row>
    <row r="50" spans="1:8" x14ac:dyDescent="0.35">
      <c r="A50" s="11" t="str">
        <f t="shared" si="0"/>
        <v>March</v>
      </c>
      <c r="B50" s="11">
        <v>2024</v>
      </c>
      <c r="C50" s="9" t="s">
        <v>57</v>
      </c>
      <c r="D50" s="11" t="s">
        <v>88</v>
      </c>
      <c r="E50" s="11" t="str">
        <f>CONCATENATE(Headings!A50," ",Headings!B50," ",Headings!C50," ",Headings!D50)</f>
        <v>March 2024 UTGO Bond Property Tax Forecast</v>
      </c>
      <c r="F50" s="11" t="str">
        <f>H50</f>
        <v>Page 50</v>
      </c>
      <c r="G50" s="11" t="str">
        <f>CONCATENATE(A50," ",B50," ",D50," ",H50)</f>
        <v>March 2024 Forecast Page 50</v>
      </c>
      <c r="H50" s="11" t="s">
        <v>298</v>
      </c>
    </row>
    <row r="51" spans="1:8" x14ac:dyDescent="0.35">
      <c r="A51" s="11" t="str">
        <f t="shared" si="0"/>
        <v>March</v>
      </c>
      <c r="B51" s="11">
        <v>2024</v>
      </c>
      <c r="C51" s="11" t="s">
        <v>196</v>
      </c>
      <c r="D51" s="11" t="s">
        <v>88</v>
      </c>
      <c r="E51" s="11" t="str">
        <f>CONCATENATE(Headings!A51," ",Headings!B51," ",Headings!C51," ",Headings!D51)</f>
        <v>March 2024 King County Inflation + Population Index Forecast</v>
      </c>
      <c r="F51" s="11" t="str">
        <f>H51</f>
        <v>Page 51</v>
      </c>
      <c r="G51" s="11" t="str">
        <f>CONCATENATE(A51," ",B51," ",D51," ",H51)</f>
        <v>March 2024 Forecast Page 51</v>
      </c>
      <c r="H51" s="11" t="s">
        <v>311</v>
      </c>
    </row>
    <row r="52" spans="1:8" x14ac:dyDescent="0.35">
      <c r="A52" s="11" t="str">
        <f t="shared" si="0"/>
        <v>March</v>
      </c>
      <c r="B52" s="11">
        <v>2024</v>
      </c>
      <c r="C52" s="9" t="s">
        <v>180</v>
      </c>
      <c r="D52" s="11" t="s">
        <v>132</v>
      </c>
      <c r="E52" s="11" t="str">
        <f>CONCATENATE(Headings!A52," ",Headings!B52," ",Headings!C52," ",Headings!D52)</f>
        <v>March 2024 Annexation Assumptions Appendix</v>
      </c>
      <c r="F52" s="11" t="str">
        <f>H52</f>
        <v>Page 52</v>
      </c>
      <c r="G52" s="11" t="str">
        <f>CONCATENATE(A52," ",B52," ",D52," ",H52)</f>
        <v>March 2024 Appendix Page 52</v>
      </c>
      <c r="H52" s="11" t="s">
        <v>313</v>
      </c>
    </row>
    <row r="53" spans="1:8" x14ac:dyDescent="0.35">
      <c r="C53" s="9"/>
    </row>
    <row r="54" spans="1:8" x14ac:dyDescent="0.35">
      <c r="C54" s="9"/>
      <c r="E54" s="11" t="s">
        <v>294</v>
      </c>
      <c r="F54" s="11" t="s">
        <v>346</v>
      </c>
    </row>
    <row r="55" spans="1:8" x14ac:dyDescent="0.35">
      <c r="F55" s="11" t="s">
        <v>295</v>
      </c>
    </row>
    <row r="56" spans="1:8" x14ac:dyDescent="0.35">
      <c r="E56" s="11" t="s">
        <v>294</v>
      </c>
      <c r="F56" s="11" t="s">
        <v>294</v>
      </c>
    </row>
  </sheetData>
  <phoneticPr fontId="25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7" ht="23.4" x14ac:dyDescent="0.35">
      <c r="A1" s="261" t="str">
        <f>Headings!E6</f>
        <v>March 2024 King County Sales and Use Taxbase Forecast</v>
      </c>
      <c r="B1" s="262"/>
      <c r="C1" s="262"/>
      <c r="D1" s="262"/>
      <c r="E1" s="262"/>
    </row>
    <row r="2" spans="1:7" ht="21.75" customHeight="1" x14ac:dyDescent="0.35">
      <c r="A2" s="261" t="s">
        <v>84</v>
      </c>
      <c r="B2" s="262"/>
      <c r="C2" s="262"/>
      <c r="D2" s="262"/>
      <c r="E2" s="262"/>
    </row>
    <row r="4" spans="1:7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7" s="51" customFormat="1" ht="18" customHeight="1" x14ac:dyDescent="0.35">
      <c r="A5" s="36">
        <v>2014</v>
      </c>
      <c r="B5" s="37">
        <v>52335343480</v>
      </c>
      <c r="C5" s="72" t="s">
        <v>78</v>
      </c>
      <c r="D5" s="49">
        <v>0</v>
      </c>
      <c r="E5" s="40">
        <v>0</v>
      </c>
    </row>
    <row r="6" spans="1:7" s="56" customFormat="1" ht="18" customHeight="1" x14ac:dyDescent="0.35">
      <c r="A6" s="41">
        <v>2015</v>
      </c>
      <c r="B6" s="42">
        <v>57615757460</v>
      </c>
      <c r="C6" s="43">
        <v>0.10089575474015788</v>
      </c>
      <c r="D6" s="44">
        <v>0</v>
      </c>
      <c r="E6" s="45">
        <v>0</v>
      </c>
    </row>
    <row r="7" spans="1:7" s="56" customFormat="1" ht="18" customHeight="1" x14ac:dyDescent="0.35">
      <c r="A7" s="41">
        <v>2016</v>
      </c>
      <c r="B7" s="42">
        <v>62234630016.999901</v>
      </c>
      <c r="C7" s="43">
        <v>8.0166828670204859E-2</v>
      </c>
      <c r="D7" s="44">
        <v>0</v>
      </c>
      <c r="E7" s="45">
        <v>0</v>
      </c>
    </row>
    <row r="8" spans="1:7" s="51" customFormat="1" ht="18" customHeight="1" x14ac:dyDescent="0.35">
      <c r="A8" s="41">
        <v>2017</v>
      </c>
      <c r="B8" s="42">
        <v>65826124662</v>
      </c>
      <c r="C8" s="43">
        <v>5.7708941854704543E-2</v>
      </c>
      <c r="D8" s="44">
        <v>0</v>
      </c>
      <c r="E8" s="45">
        <v>0</v>
      </c>
    </row>
    <row r="9" spans="1:7" s="51" customFormat="1" ht="18" customHeight="1" x14ac:dyDescent="0.35">
      <c r="A9" s="41">
        <v>2018</v>
      </c>
      <c r="B9" s="42">
        <v>72726583625.999908</v>
      </c>
      <c r="C9" s="43">
        <v>0.10482857679123558</v>
      </c>
      <c r="D9" s="44">
        <v>0</v>
      </c>
      <c r="E9" s="45">
        <v>0</v>
      </c>
    </row>
    <row r="10" spans="1:7" s="51" customFormat="1" ht="18" customHeight="1" x14ac:dyDescent="0.35">
      <c r="A10" s="41">
        <v>2019</v>
      </c>
      <c r="B10" s="42">
        <v>76486164463.999893</v>
      </c>
      <c r="C10" s="43">
        <v>5.1694726337398356E-2</v>
      </c>
      <c r="D10" s="44">
        <v>0</v>
      </c>
      <c r="E10" s="45">
        <v>0</v>
      </c>
    </row>
    <row r="11" spans="1:7" s="51" customFormat="1" ht="18" customHeight="1" x14ac:dyDescent="0.35">
      <c r="A11" s="41">
        <v>2020</v>
      </c>
      <c r="B11" s="42">
        <v>70728682614.999893</v>
      </c>
      <c r="C11" s="43">
        <v>-7.5274814593558337E-2</v>
      </c>
      <c r="D11" s="44">
        <v>0</v>
      </c>
      <c r="E11" s="45">
        <v>0</v>
      </c>
    </row>
    <row r="12" spans="1:7" s="51" customFormat="1" ht="18" customHeight="1" x14ac:dyDescent="0.35">
      <c r="A12" s="41">
        <v>2021</v>
      </c>
      <c r="B12" s="42">
        <v>82495306590</v>
      </c>
      <c r="C12" s="43">
        <v>0.1663628324459232</v>
      </c>
      <c r="D12" s="44">
        <v>0</v>
      </c>
      <c r="E12" s="45">
        <v>0</v>
      </c>
      <c r="G12" s="171"/>
    </row>
    <row r="13" spans="1:7" s="51" customFormat="1" ht="18" customHeight="1" x14ac:dyDescent="0.35">
      <c r="A13" s="41">
        <v>2022</v>
      </c>
      <c r="B13" s="42">
        <v>91168764290.999893</v>
      </c>
      <c r="C13" s="43">
        <v>0.10513880194550707</v>
      </c>
      <c r="D13" s="44">
        <v>0</v>
      </c>
      <c r="E13" s="45">
        <v>0</v>
      </c>
    </row>
    <row r="14" spans="1:7" s="51" customFormat="1" ht="18" customHeight="1" thickBot="1" x14ac:dyDescent="0.4">
      <c r="A14" s="46">
        <v>2023</v>
      </c>
      <c r="B14" s="47">
        <v>93174477110</v>
      </c>
      <c r="C14" s="48">
        <v>2.2000000050435231E-2</v>
      </c>
      <c r="D14" s="53">
        <v>-1.6136343733575198E-2</v>
      </c>
      <c r="E14" s="75">
        <v>-1528154211.4774017</v>
      </c>
    </row>
    <row r="15" spans="1:7" s="51" customFormat="1" ht="18" customHeight="1" thickTop="1" x14ac:dyDescent="0.35">
      <c r="A15" s="41">
        <v>2024</v>
      </c>
      <c r="B15" s="42">
        <v>96890656768.858597</v>
      </c>
      <c r="C15" s="43">
        <v>3.9884094594610398E-2</v>
      </c>
      <c r="D15" s="44">
        <v>-1.0838899247040068E-2</v>
      </c>
      <c r="E15" s="45">
        <v>-1061695679.1950073</v>
      </c>
    </row>
    <row r="16" spans="1:7" s="51" customFormat="1" ht="18" customHeight="1" x14ac:dyDescent="0.35">
      <c r="A16" s="41">
        <v>2025</v>
      </c>
      <c r="B16" s="42">
        <v>101097802883.789</v>
      </c>
      <c r="C16" s="43">
        <v>4.3421587335989775E-2</v>
      </c>
      <c r="D16" s="44">
        <v>-1.1601438086795923E-2</v>
      </c>
      <c r="E16" s="45">
        <v>-1186646709.1950073</v>
      </c>
    </row>
    <row r="17" spans="1:5" s="51" customFormat="1" ht="18" customHeight="1" x14ac:dyDescent="0.35">
      <c r="A17" s="41">
        <v>2026</v>
      </c>
      <c r="B17" s="42">
        <v>106776054355.51501</v>
      </c>
      <c r="C17" s="43">
        <v>5.6165923588400002E-2</v>
      </c>
      <c r="D17" s="44">
        <v>-5.1445313900877476E-3</v>
      </c>
      <c r="E17" s="45">
        <v>-552153333.49798584</v>
      </c>
    </row>
    <row r="18" spans="1:5" s="51" customFormat="1" ht="18" customHeight="1" x14ac:dyDescent="0.35">
      <c r="A18" s="41">
        <v>2027</v>
      </c>
      <c r="B18" s="42">
        <v>111842760244.649</v>
      </c>
      <c r="C18" s="43">
        <v>4.7451705531880606E-2</v>
      </c>
      <c r="D18" s="44">
        <v>-5.7276734449392963E-3</v>
      </c>
      <c r="E18" s="45">
        <v>-644289085.34700012</v>
      </c>
    </row>
    <row r="19" spans="1:5" s="51" customFormat="1" ht="18" customHeight="1" x14ac:dyDescent="0.35">
      <c r="A19" s="41">
        <v>2028</v>
      </c>
      <c r="B19" s="42">
        <v>116715984228.96799</v>
      </c>
      <c r="C19" s="43">
        <v>4.3572100452985207E-2</v>
      </c>
      <c r="D19" s="44">
        <v>-7.0032483819432167E-3</v>
      </c>
      <c r="E19" s="45">
        <v>-823155792.16801453</v>
      </c>
    </row>
    <row r="20" spans="1:5" s="51" customFormat="1" ht="18" customHeight="1" x14ac:dyDescent="0.35">
      <c r="A20" s="41">
        <v>2029</v>
      </c>
      <c r="B20" s="42">
        <v>122019944274.308</v>
      </c>
      <c r="C20" s="43">
        <v>4.5443304791355388E-2</v>
      </c>
      <c r="D20" s="44">
        <v>-9.8428970154655904E-3</v>
      </c>
      <c r="E20" s="45">
        <v>-1212968873.0250092</v>
      </c>
    </row>
    <row r="21" spans="1:5" s="51" customFormat="1" ht="18" customHeight="1" x14ac:dyDescent="0.35">
      <c r="A21" s="41">
        <v>2030</v>
      </c>
      <c r="B21" s="42">
        <v>128039737632.616</v>
      </c>
      <c r="C21" s="43">
        <v>4.9334503421630371E-2</v>
      </c>
      <c r="D21" s="44">
        <v>-6.2574140421985947E-3</v>
      </c>
      <c r="E21" s="45">
        <v>-806242646.27799988</v>
      </c>
    </row>
    <row r="22" spans="1:5" s="51" customFormat="1" ht="18" customHeight="1" x14ac:dyDescent="0.35">
      <c r="A22" s="41">
        <v>2031</v>
      </c>
      <c r="B22" s="42">
        <v>133278976052.03601</v>
      </c>
      <c r="C22" s="43">
        <v>4.0918846885276583E-2</v>
      </c>
      <c r="D22" s="44">
        <v>-1.5543018247303975E-2</v>
      </c>
      <c r="E22" s="45">
        <v>-2104264173.1999817</v>
      </c>
    </row>
    <row r="23" spans="1:5" s="51" customFormat="1" ht="18" customHeight="1" x14ac:dyDescent="0.35">
      <c r="A23" s="41">
        <v>2032</v>
      </c>
      <c r="B23" s="42">
        <v>139040496397.88101</v>
      </c>
      <c r="C23" s="43">
        <v>4.3229026186362152E-2</v>
      </c>
      <c r="D23" s="44">
        <v>-2.2812443885282585E-2</v>
      </c>
      <c r="E23" s="45">
        <v>-3245900443.5849915</v>
      </c>
    </row>
    <row r="24" spans="1:5" s="51" customFormat="1" ht="18" customHeight="1" x14ac:dyDescent="0.35">
      <c r="A24" s="41">
        <v>2033</v>
      </c>
      <c r="B24" s="42">
        <v>145282917786.60699</v>
      </c>
      <c r="C24" s="43">
        <v>4.4896426224360964E-2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0"/>
      <c r="C25" s="4"/>
      <c r="D25" s="4"/>
    </row>
    <row r="26" spans="1:5" ht="21.75" customHeight="1" x14ac:dyDescent="0.35">
      <c r="A26" s="112" t="s">
        <v>137</v>
      </c>
      <c r="B26" s="30"/>
      <c r="C26" s="4"/>
      <c r="D26" s="4"/>
    </row>
    <row r="27" spans="1:5" ht="21.75" customHeight="1" x14ac:dyDescent="0.35">
      <c r="A27" s="110" t="s">
        <v>189</v>
      </c>
      <c r="B27" s="3"/>
      <c r="C27" s="3"/>
    </row>
    <row r="28" spans="1:5" ht="21.75" customHeight="1" x14ac:dyDescent="0.35">
      <c r="A28" s="110" t="s">
        <v>188</v>
      </c>
      <c r="B28" s="3"/>
      <c r="C28" s="3"/>
    </row>
    <row r="29" spans="1:5" ht="21.75" customHeight="1" x14ac:dyDescent="0.35">
      <c r="A29" s="209" t="s">
        <v>300</v>
      </c>
    </row>
    <row r="30" spans="1:5" ht="21.75" customHeight="1" x14ac:dyDescent="0.35">
      <c r="A30" s="260" t="str">
        <f>Headings!F6</f>
        <v>Page 6</v>
      </c>
      <c r="B30" s="263"/>
      <c r="C30" s="263"/>
      <c r="D30" s="263"/>
      <c r="E30" s="262"/>
    </row>
    <row r="32" spans="1:5" ht="21.75" customHeight="1" x14ac:dyDescent="0.35">
      <c r="A32" s="151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9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Headings!E7</f>
        <v>March 2024 Local and Option Sales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36">
        <v>2015</v>
      </c>
      <c r="B5" s="37">
        <v>104719894.34955275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2016</v>
      </c>
      <c r="B6" s="42">
        <v>112704885.56955276</v>
      </c>
      <c r="C6" s="43">
        <v>7.6250948013242725E-2</v>
      </c>
      <c r="D6" s="44">
        <v>0</v>
      </c>
      <c r="E6" s="45">
        <v>0</v>
      </c>
    </row>
    <row r="7" spans="1:5" s="51" customFormat="1" ht="18" customHeight="1" x14ac:dyDescent="0.35">
      <c r="A7" s="41">
        <v>2017</v>
      </c>
      <c r="B7" s="42">
        <v>118621545.57999998</v>
      </c>
      <c r="C7" s="43">
        <v>5.2496925759229152E-2</v>
      </c>
      <c r="D7" s="44">
        <v>0</v>
      </c>
      <c r="E7" s="45">
        <v>0</v>
      </c>
    </row>
    <row r="8" spans="1:5" s="51" customFormat="1" ht="18" customHeight="1" x14ac:dyDescent="0.35">
      <c r="A8" s="41">
        <v>2018</v>
      </c>
      <c r="B8" s="42">
        <v>131938848.67999999</v>
      </c>
      <c r="C8" s="43">
        <v>0.11226715210027871</v>
      </c>
      <c r="D8" s="44">
        <v>0</v>
      </c>
      <c r="E8" s="45">
        <v>0</v>
      </c>
    </row>
    <row r="9" spans="1:5" s="51" customFormat="1" ht="18" customHeight="1" x14ac:dyDescent="0.35">
      <c r="A9" s="41">
        <v>2019</v>
      </c>
      <c r="B9" s="42">
        <v>137639197.35000002</v>
      </c>
      <c r="C9" s="43">
        <v>4.3204474853539621E-2</v>
      </c>
      <c r="D9" s="44">
        <v>0</v>
      </c>
      <c r="E9" s="45">
        <v>0</v>
      </c>
    </row>
    <row r="10" spans="1:5" s="51" customFormat="1" ht="18" customHeight="1" x14ac:dyDescent="0.35">
      <c r="A10" s="41">
        <v>2020</v>
      </c>
      <c r="B10" s="42">
        <v>132079219.92000002</v>
      </c>
      <c r="C10" s="43">
        <v>-4.0395305531037429E-2</v>
      </c>
      <c r="D10" s="44">
        <v>0</v>
      </c>
      <c r="E10" s="45">
        <v>0</v>
      </c>
    </row>
    <row r="11" spans="1:5" s="51" customFormat="1" ht="18" customHeight="1" x14ac:dyDescent="0.35">
      <c r="A11" s="41">
        <v>2021</v>
      </c>
      <c r="B11" s="42">
        <v>155146049.66999999</v>
      </c>
      <c r="C11" s="43">
        <v>0.17464389753340059</v>
      </c>
      <c r="D11" s="44">
        <v>0</v>
      </c>
      <c r="E11" s="45">
        <v>0</v>
      </c>
    </row>
    <row r="12" spans="1:5" s="51" customFormat="1" ht="18" customHeight="1" x14ac:dyDescent="0.35">
      <c r="A12" s="41">
        <v>2022</v>
      </c>
      <c r="B12" s="42">
        <v>172334158</v>
      </c>
      <c r="C12" s="43">
        <v>0.11078663212218176</v>
      </c>
      <c r="D12" s="44">
        <v>0</v>
      </c>
      <c r="E12" s="45">
        <v>0</v>
      </c>
    </row>
    <row r="13" spans="1:5" s="51" customFormat="1" ht="18" customHeight="1" thickBot="1" x14ac:dyDescent="0.4">
      <c r="A13" s="46">
        <v>2023</v>
      </c>
      <c r="B13" s="47">
        <v>175006834.39000002</v>
      </c>
      <c r="C13" s="48">
        <v>1.5508686269845695E-2</v>
      </c>
      <c r="D13" s="53">
        <v>-2.0122511891803141E-2</v>
      </c>
      <c r="E13" s="75">
        <v>-3593895.3072169721</v>
      </c>
    </row>
    <row r="14" spans="1:5" s="51" customFormat="1" ht="18" customHeight="1" thickTop="1" x14ac:dyDescent="0.35">
      <c r="A14" s="41">
        <v>2024</v>
      </c>
      <c r="B14" s="42">
        <v>182320389.04236782</v>
      </c>
      <c r="C14" s="43">
        <v>4.1790108814091509E-2</v>
      </c>
      <c r="D14" s="44">
        <v>-5.5441196323041675E-3</v>
      </c>
      <c r="E14" s="45">
        <v>-1016441.3205394149</v>
      </c>
    </row>
    <row r="15" spans="1:5" s="51" customFormat="1" ht="18" customHeight="1" x14ac:dyDescent="0.35">
      <c r="A15" s="41">
        <v>2025</v>
      </c>
      <c r="B15" s="42">
        <v>188296946.72531432</v>
      </c>
      <c r="C15" s="43">
        <v>3.2780522871513007E-2</v>
      </c>
      <c r="D15" s="44">
        <v>-4.8513991273884116E-3</v>
      </c>
      <c r="E15" s="45">
        <v>-917957.01891362667</v>
      </c>
    </row>
    <row r="16" spans="1:5" s="51" customFormat="1" ht="18" customHeight="1" x14ac:dyDescent="0.35">
      <c r="A16" s="41">
        <v>2026</v>
      </c>
      <c r="B16" s="42">
        <v>198216925.11098757</v>
      </c>
      <c r="C16" s="43">
        <v>5.2682630059553759E-2</v>
      </c>
      <c r="D16" s="44">
        <v>5.584302094921112E-3</v>
      </c>
      <c r="E16" s="45">
        <v>1100756.2347981334</v>
      </c>
    </row>
    <row r="17" spans="1:5" s="51" customFormat="1" ht="18" customHeight="1" x14ac:dyDescent="0.35">
      <c r="A17" s="41">
        <v>2027</v>
      </c>
      <c r="B17" s="42">
        <v>207421276.39279598</v>
      </c>
      <c r="C17" s="43">
        <v>4.6435748494507267E-2</v>
      </c>
      <c r="D17" s="44">
        <v>3.0336468544491568E-2</v>
      </c>
      <c r="E17" s="45">
        <v>6107159.3783702254</v>
      </c>
    </row>
    <row r="18" spans="1:5" s="51" customFormat="1" ht="18" customHeight="1" x14ac:dyDescent="0.35">
      <c r="A18" s="41">
        <v>2028</v>
      </c>
      <c r="B18" s="42">
        <v>216459057.08386934</v>
      </c>
      <c r="C18" s="43">
        <v>4.3572100452985429E-2</v>
      </c>
      <c r="D18" s="44">
        <v>4.2767046376242623E-2</v>
      </c>
      <c r="E18" s="45">
        <v>8877643.9234764874</v>
      </c>
    </row>
    <row r="19" spans="1:5" s="51" customFormat="1" ht="18" customHeight="1" x14ac:dyDescent="0.35">
      <c r="A19" s="41">
        <v>2029</v>
      </c>
      <c r="B19" s="42">
        <v>217735312.77748072</v>
      </c>
      <c r="C19" s="43">
        <v>5.8960604873967704E-3</v>
      </c>
      <c r="D19" s="44">
        <v>3.6036904510105883E-2</v>
      </c>
      <c r="E19" s="45">
        <v>7573578.3550590277</v>
      </c>
    </row>
    <row r="20" spans="1:5" s="51" customFormat="1" ht="18" customHeight="1" x14ac:dyDescent="0.35">
      <c r="A20" s="41">
        <v>2030</v>
      </c>
      <c r="B20" s="42">
        <v>220718599.5819138</v>
      </c>
      <c r="C20" s="43">
        <v>1.3701437614218825E-2</v>
      </c>
      <c r="D20" s="44">
        <v>4.6427900656487164E-3</v>
      </c>
      <c r="E20" s="45">
        <v>1020014.4086793661</v>
      </c>
    </row>
    <row r="21" spans="1:5" s="51" customFormat="1" ht="18" customHeight="1" x14ac:dyDescent="0.35">
      <c r="A21" s="41">
        <v>2031</v>
      </c>
      <c r="B21" s="42">
        <v>229750150.16293877</v>
      </c>
      <c r="C21" s="43">
        <v>4.0918846885276361E-2</v>
      </c>
      <c r="D21" s="44">
        <v>-4.9423949455527083E-3</v>
      </c>
      <c r="E21" s="45">
        <v>-1141156.0246737301</v>
      </c>
    </row>
    <row r="22" spans="1:5" s="51" customFormat="1" ht="18" customHeight="1" x14ac:dyDescent="0.35">
      <c r="A22" s="41">
        <v>2032</v>
      </c>
      <c r="B22" s="42">
        <v>239682025.42065316</v>
      </c>
      <c r="C22" s="43">
        <v>4.3229026186362374E-2</v>
      </c>
      <c r="D22" s="44">
        <v>-1.3121474253869114E-2</v>
      </c>
      <c r="E22" s="45">
        <v>-3186797.0004662275</v>
      </c>
    </row>
    <row r="23" spans="1:5" s="51" customFormat="1" ht="18" customHeight="1" x14ac:dyDescent="0.35">
      <c r="A23" s="41">
        <v>2033</v>
      </c>
      <c r="B23" s="42">
        <v>250442891.79225689</v>
      </c>
      <c r="C23" s="43">
        <v>4.4896426224360741E-2</v>
      </c>
      <c r="D23" s="73" t="s">
        <v>299</v>
      </c>
      <c r="E23" s="74" t="s">
        <v>299</v>
      </c>
    </row>
    <row r="24" spans="1:5" s="51" customFormat="1" ht="18" customHeight="1" x14ac:dyDescent="0.35">
      <c r="A24" s="24" t="s">
        <v>4</v>
      </c>
      <c r="B24" s="93"/>
      <c r="C24" s="43"/>
      <c r="D24" s="106"/>
      <c r="E24" s="107"/>
    </row>
    <row r="25" spans="1:5" ht="21.75" customHeight="1" x14ac:dyDescent="0.35">
      <c r="A25" s="29" t="s">
        <v>53</v>
      </c>
      <c r="B25" s="3"/>
      <c r="C25" s="3"/>
    </row>
    <row r="26" spans="1:5" s="28" customFormat="1" ht="21.75" customHeight="1" x14ac:dyDescent="0.35">
      <c r="A26" s="70" t="s">
        <v>145</v>
      </c>
      <c r="B26" s="29"/>
      <c r="C26" s="29"/>
    </row>
    <row r="27" spans="1:5" ht="21.75" customHeight="1" x14ac:dyDescent="0.35">
      <c r="A27" s="110" t="s">
        <v>199</v>
      </c>
      <c r="B27" s="3"/>
      <c r="C27" s="3"/>
      <c r="D27" s="105"/>
      <c r="E27" s="105"/>
    </row>
    <row r="28" spans="1:5" ht="21.75" customHeight="1" x14ac:dyDescent="0.35">
      <c r="A28" s="110" t="s">
        <v>191</v>
      </c>
      <c r="B28" s="3"/>
      <c r="C28" s="3"/>
      <c r="D28" s="105"/>
      <c r="E28" s="105"/>
    </row>
    <row r="29" spans="1:5" ht="21.75" customHeight="1" x14ac:dyDescent="0.35">
      <c r="A29" s="209"/>
    </row>
    <row r="30" spans="1:5" ht="21.75" customHeight="1" x14ac:dyDescent="0.35">
      <c r="A30" s="260" t="str">
        <f>Headings!F7</f>
        <v>Page 7</v>
      </c>
      <c r="B30" s="260"/>
      <c r="C30" s="260"/>
      <c r="D30" s="260"/>
      <c r="E30" s="260"/>
    </row>
    <row r="32" spans="1:5" ht="21.75" customHeight="1" x14ac:dyDescent="0.35">
      <c r="A32" s="151"/>
    </row>
    <row r="33" spans="1:2" ht="21.75" customHeight="1" x14ac:dyDescent="0.35">
      <c r="B33" s="6"/>
    </row>
    <row r="34" spans="1:2" ht="21.75" customHeight="1" x14ac:dyDescent="0.35">
      <c r="B34" s="6"/>
    </row>
    <row r="35" spans="1:2" ht="21.75" customHeight="1" x14ac:dyDescent="0.35">
      <c r="A35" s="5"/>
      <c r="B35" s="6"/>
    </row>
    <row r="36" spans="1:2" ht="21.75" customHeight="1" x14ac:dyDescent="0.35">
      <c r="A36" s="5"/>
      <c r="B36" s="5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</sheetData>
  <mergeCells count="3">
    <mergeCell ref="A2:E2"/>
    <mergeCell ref="A1:E1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Headings!E8</f>
        <v>March 2024 Metro Transit Sales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s="51" customFormat="1" ht="18" customHeight="1" x14ac:dyDescent="0.35">
      <c r="A5" s="36">
        <v>2014</v>
      </c>
      <c r="B5" s="37">
        <v>479433577.19999999</v>
      </c>
      <c r="C5" s="72" t="s">
        <v>78</v>
      </c>
      <c r="D5" s="49">
        <v>0</v>
      </c>
      <c r="E5" s="40">
        <v>0</v>
      </c>
    </row>
    <row r="6" spans="1:5" s="51" customFormat="1" ht="18" customHeight="1" x14ac:dyDescent="0.35">
      <c r="A6" s="41">
        <v>2015</v>
      </c>
      <c r="B6" s="42">
        <v>526663507.63999999</v>
      </c>
      <c r="C6" s="43">
        <v>9.8511937181858356E-2</v>
      </c>
      <c r="D6" s="44">
        <v>0</v>
      </c>
      <c r="E6" s="45">
        <v>0</v>
      </c>
    </row>
    <row r="7" spans="1:5" s="51" customFormat="1" ht="18" customHeight="1" x14ac:dyDescent="0.35">
      <c r="A7" s="41">
        <v>2016</v>
      </c>
      <c r="B7" s="42">
        <v>566774755.12</v>
      </c>
      <c r="C7" s="43">
        <v>7.6161053306579296E-2</v>
      </c>
      <c r="D7" s="44">
        <v>0</v>
      </c>
      <c r="E7" s="45">
        <v>0</v>
      </c>
    </row>
    <row r="8" spans="1:5" s="51" customFormat="1" ht="18" customHeight="1" x14ac:dyDescent="0.35">
      <c r="A8" s="41">
        <v>2017</v>
      </c>
      <c r="B8" s="42">
        <v>590585094.28999996</v>
      </c>
      <c r="C8" s="43">
        <v>4.2010232380513823E-2</v>
      </c>
      <c r="D8" s="44">
        <v>0</v>
      </c>
      <c r="E8" s="45">
        <v>0</v>
      </c>
    </row>
    <row r="9" spans="1:5" s="51" customFormat="1" ht="18" customHeight="1" x14ac:dyDescent="0.35">
      <c r="A9" s="41">
        <v>2018</v>
      </c>
      <c r="B9" s="42">
        <v>651379306.70000005</v>
      </c>
      <c r="C9" s="43">
        <v>0.10293895494109395</v>
      </c>
      <c r="D9" s="44">
        <v>0</v>
      </c>
      <c r="E9" s="45">
        <v>0</v>
      </c>
    </row>
    <row r="10" spans="1:5" s="51" customFormat="1" ht="18" customHeight="1" x14ac:dyDescent="0.35">
      <c r="A10" s="41">
        <v>2019</v>
      </c>
      <c r="B10" s="42">
        <v>684963000.96000004</v>
      </c>
      <c r="C10" s="43">
        <v>5.155781572205731E-2</v>
      </c>
      <c r="D10" s="44">
        <v>0</v>
      </c>
      <c r="E10" s="45">
        <v>0</v>
      </c>
    </row>
    <row r="11" spans="1:5" s="51" customFormat="1" ht="18" customHeight="1" x14ac:dyDescent="0.35">
      <c r="A11" s="41">
        <v>2020</v>
      </c>
      <c r="B11" s="42">
        <v>636716490.36999989</v>
      </c>
      <c r="C11" s="43">
        <v>-7.0436666684742022E-2</v>
      </c>
      <c r="D11" s="44">
        <v>0</v>
      </c>
      <c r="E11" s="45">
        <v>0</v>
      </c>
    </row>
    <row r="12" spans="1:5" s="51" customFormat="1" ht="18" customHeight="1" x14ac:dyDescent="0.35">
      <c r="A12" s="41">
        <v>2021</v>
      </c>
      <c r="B12" s="42">
        <v>749253080</v>
      </c>
      <c r="C12" s="43">
        <v>0.17674520973157826</v>
      </c>
      <c r="D12" s="44">
        <v>0</v>
      </c>
      <c r="E12" s="45">
        <v>0</v>
      </c>
    </row>
    <row r="13" spans="1:5" s="51" customFormat="1" ht="18" customHeight="1" x14ac:dyDescent="0.35">
      <c r="A13" s="41">
        <v>2022</v>
      </c>
      <c r="B13" s="42">
        <v>824497881</v>
      </c>
      <c r="C13" s="43">
        <v>0.10042641533085184</v>
      </c>
      <c r="D13" s="44">
        <v>0</v>
      </c>
      <c r="E13" s="45">
        <v>0</v>
      </c>
    </row>
    <row r="14" spans="1:5" s="51" customFormat="1" ht="18" customHeight="1" thickBot="1" x14ac:dyDescent="0.4">
      <c r="A14" s="46">
        <v>2023</v>
      </c>
      <c r="B14" s="47">
        <v>839931560.39999998</v>
      </c>
      <c r="C14" s="48">
        <v>1.871888303858471E-2</v>
      </c>
      <c r="D14" s="53">
        <v>-2.3568634723914572E-2</v>
      </c>
      <c r="E14" s="75">
        <v>-20273867.518131018</v>
      </c>
    </row>
    <row r="15" spans="1:5" s="51" customFormat="1" ht="18" customHeight="1" thickTop="1" x14ac:dyDescent="0.35">
      <c r="A15" s="41">
        <v>2024</v>
      </c>
      <c r="B15" s="42">
        <v>871047825.97454751</v>
      </c>
      <c r="C15" s="43">
        <v>3.7046191667960526E-2</v>
      </c>
      <c r="D15" s="44">
        <v>-1.0846291763318083E-2</v>
      </c>
      <c r="E15" s="45">
        <v>-9551234.3346168995</v>
      </c>
    </row>
    <row r="16" spans="1:5" s="51" customFormat="1" ht="18" customHeight="1" x14ac:dyDescent="0.35">
      <c r="A16" s="41">
        <v>2025</v>
      </c>
      <c r="B16" s="42">
        <v>907988196.03324628</v>
      </c>
      <c r="C16" s="43">
        <v>4.2409118026750292E-2</v>
      </c>
      <c r="D16" s="44">
        <v>-1.1609015337379569E-2</v>
      </c>
      <c r="E16" s="45">
        <v>-10664655.037811399</v>
      </c>
    </row>
    <row r="17" spans="1:5" s="51" customFormat="1" ht="18" customHeight="1" x14ac:dyDescent="0.35">
      <c r="A17" s="41">
        <v>2026</v>
      </c>
      <c r="B17" s="42">
        <v>959019891.22497165</v>
      </c>
      <c r="C17" s="43">
        <v>5.620303811731131E-2</v>
      </c>
      <c r="D17" s="44">
        <v>-5.1477334396555774E-3</v>
      </c>
      <c r="E17" s="45">
        <v>-4962323.4818797112</v>
      </c>
    </row>
    <row r="18" spans="1:5" s="51" customFormat="1" ht="18" customHeight="1" x14ac:dyDescent="0.35">
      <c r="A18" s="41">
        <v>2027</v>
      </c>
      <c r="B18" s="42">
        <v>1004555491.7259144</v>
      </c>
      <c r="C18" s="43">
        <v>4.7481393157319474E-2</v>
      </c>
      <c r="D18" s="44">
        <v>-5.731074858460028E-3</v>
      </c>
      <c r="E18" s="45">
        <v>-5790367.7536122799</v>
      </c>
    </row>
    <row r="19" spans="1:5" s="51" customFormat="1" ht="18" customHeight="1" x14ac:dyDescent="0.35">
      <c r="A19" s="41">
        <v>2028</v>
      </c>
      <c r="B19" s="42">
        <v>1048352227.7822657</v>
      </c>
      <c r="C19" s="43">
        <v>4.3598125157928935E-2</v>
      </c>
      <c r="D19" s="44">
        <v>-7.0072284421764941E-3</v>
      </c>
      <c r="E19" s="45">
        <v>-7397882.1984881163</v>
      </c>
    </row>
    <row r="20" spans="1:5" s="51" customFormat="1" ht="18" customHeight="1" x14ac:dyDescent="0.35">
      <c r="A20" s="41">
        <v>2029</v>
      </c>
      <c r="B20" s="42">
        <v>1096020083.5809462</v>
      </c>
      <c r="C20" s="43">
        <v>4.5469313209282047E-2</v>
      </c>
      <c r="D20" s="44">
        <v>-9.8482322982903492E-3</v>
      </c>
      <c r="E20" s="45">
        <v>-10901218.115027905</v>
      </c>
    </row>
    <row r="21" spans="1:5" s="51" customFormat="1" ht="18" customHeight="1" x14ac:dyDescent="0.35">
      <c r="A21" s="41">
        <v>2030</v>
      </c>
      <c r="B21" s="42">
        <v>1150121290.8465993</v>
      </c>
      <c r="C21" s="43">
        <v>4.9361510866563929E-2</v>
      </c>
      <c r="D21" s="44">
        <v>-6.2606579984120225E-3</v>
      </c>
      <c r="E21" s="45">
        <v>-7245880.0354824066</v>
      </c>
    </row>
    <row r="22" spans="1:5" s="51" customFormat="1" ht="18" customHeight="1" x14ac:dyDescent="0.35">
      <c r="A22" s="41">
        <v>2031</v>
      </c>
      <c r="B22" s="42">
        <v>1197207479.1543791</v>
      </c>
      <c r="C22" s="43">
        <v>4.0940193597424734E-2</v>
      </c>
      <c r="D22" s="44">
        <v>-1.5550686749500442E-2</v>
      </c>
      <c r="E22" s="45">
        <v>-18911485.062666178</v>
      </c>
    </row>
    <row r="23" spans="1:5" s="51" customFormat="1" ht="18" customHeight="1" x14ac:dyDescent="0.35">
      <c r="A23" s="41">
        <v>2032</v>
      </c>
      <c r="B23" s="42">
        <v>1248987530.0369642</v>
      </c>
      <c r="C23" s="43">
        <v>4.3250691115928053E-2</v>
      </c>
      <c r="D23" s="44">
        <v>-2.2823152619258269E-2</v>
      </c>
      <c r="E23" s="45">
        <v>-29171621.384595871</v>
      </c>
    </row>
    <row r="24" spans="1:5" s="51" customFormat="1" ht="18" customHeight="1" x14ac:dyDescent="0.35">
      <c r="A24" s="41">
        <v>2033</v>
      </c>
      <c r="B24" s="42">
        <v>1305089544.3901501</v>
      </c>
      <c r="C24" s="43">
        <v>4.4917993978311088E-2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30</v>
      </c>
      <c r="B26" s="3"/>
      <c r="C26" s="3"/>
    </row>
    <row r="27" spans="1:5" ht="21.75" customHeight="1" x14ac:dyDescent="0.35">
      <c r="A27" s="29" t="s">
        <v>165</v>
      </c>
      <c r="B27" s="3"/>
      <c r="C27" s="3"/>
    </row>
    <row r="28" spans="1:5" ht="21.75" customHeight="1" x14ac:dyDescent="0.35">
      <c r="A28" s="110" t="s">
        <v>204</v>
      </c>
      <c r="B28" s="3"/>
      <c r="C28" s="3"/>
    </row>
    <row r="29" spans="1:5" ht="21.75" customHeight="1" x14ac:dyDescent="0.35">
      <c r="A29" s="209"/>
      <c r="B29" s="127"/>
    </row>
    <row r="30" spans="1:5" ht="21.75" customHeight="1" x14ac:dyDescent="0.35">
      <c r="A30" s="260" t="str">
        <f>Headings!F8</f>
        <v>Page 8</v>
      </c>
      <c r="B30" s="263"/>
      <c r="C30" s="263"/>
      <c r="D30" s="263"/>
      <c r="E30" s="262"/>
    </row>
    <row r="31" spans="1:5" ht="21.75" customHeight="1" x14ac:dyDescent="0.35">
      <c r="A31" s="3"/>
      <c r="B31" s="3"/>
      <c r="C31" s="3"/>
    </row>
    <row r="32" spans="1:5" ht="21.75" customHeight="1" x14ac:dyDescent="0.35">
      <c r="A32" s="151"/>
    </row>
    <row r="34" spans="1:2" ht="21.75" customHeight="1" x14ac:dyDescent="0.35">
      <c r="A34" s="110"/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1:E1"/>
    <mergeCell ref="A2:E2"/>
    <mergeCell ref="A30:E30"/>
  </mergeCells>
  <phoneticPr fontId="4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40"/>
  <sheetViews>
    <sheetView zoomScale="75" zoomScaleNormal="75" workbookViewId="0">
      <selection activeCell="A30" sqref="A30:E30"/>
    </sheetView>
  </sheetViews>
  <sheetFormatPr defaultColWidth="10.7265625" defaultRowHeight="21.75" customHeight="1" x14ac:dyDescent="0.35"/>
  <cols>
    <col min="1" max="1" width="7.7265625" style="2" customWidth="1"/>
    <col min="2" max="2" width="20.7265625" style="2" customWidth="1"/>
    <col min="3" max="3" width="10.7265625" style="2" customWidth="1"/>
    <col min="4" max="5" width="17.7265625" style="18" customWidth="1"/>
    <col min="6" max="16384" width="10.7265625" style="18"/>
  </cols>
  <sheetData>
    <row r="1" spans="1:5" ht="23.4" x14ac:dyDescent="0.35">
      <c r="A1" s="261" t="str">
        <f>Headings!E9</f>
        <v>March 2024 Mental Health Sales Tax Forecast</v>
      </c>
      <c r="B1" s="262"/>
      <c r="C1" s="262"/>
      <c r="D1" s="262"/>
      <c r="E1" s="262"/>
    </row>
    <row r="2" spans="1:5" ht="21.75" customHeight="1" x14ac:dyDescent="0.35">
      <c r="A2" s="261" t="s">
        <v>84</v>
      </c>
      <c r="B2" s="262"/>
      <c r="C2" s="262"/>
      <c r="D2" s="262"/>
      <c r="E2" s="262"/>
    </row>
    <row r="4" spans="1:5" ht="66" customHeight="1" x14ac:dyDescent="0.35">
      <c r="A4" s="20" t="s">
        <v>106</v>
      </c>
      <c r="B4" s="31" t="s">
        <v>80</v>
      </c>
      <c r="C4" s="31" t="s">
        <v>27</v>
      </c>
      <c r="D4" s="23" t="str">
        <f>Headings!E54</f>
        <v>% Change from August 2023 Forecast</v>
      </c>
      <c r="E4" s="34" t="str">
        <f>Headings!F54</f>
        <v>$ Change from August 2023 Forecast</v>
      </c>
    </row>
    <row r="5" spans="1:5" ht="18" customHeight="1" x14ac:dyDescent="0.35">
      <c r="A5" s="36">
        <v>2014</v>
      </c>
      <c r="B5" s="37">
        <v>52288413.001330756</v>
      </c>
      <c r="C5" s="72" t="s">
        <v>78</v>
      </c>
      <c r="D5" s="49">
        <v>0</v>
      </c>
      <c r="E5" s="40">
        <v>0</v>
      </c>
    </row>
    <row r="6" spans="1:5" ht="18" customHeight="1" x14ac:dyDescent="0.35">
      <c r="A6" s="41">
        <v>2015</v>
      </c>
      <c r="B6" s="42">
        <v>57487652.461434349</v>
      </c>
      <c r="C6" s="43">
        <v>9.9433873810078621E-2</v>
      </c>
      <c r="D6" s="44">
        <v>0</v>
      </c>
      <c r="E6" s="45">
        <v>0</v>
      </c>
    </row>
    <row r="7" spans="1:5" ht="18" customHeight="1" x14ac:dyDescent="0.35">
      <c r="A7" s="41">
        <v>2016</v>
      </c>
      <c r="B7" s="42">
        <v>61907549.661434352</v>
      </c>
      <c r="C7" s="43">
        <v>7.6884287507914761E-2</v>
      </c>
      <c r="D7" s="44">
        <v>0</v>
      </c>
      <c r="E7" s="45">
        <v>0</v>
      </c>
    </row>
    <row r="8" spans="1:5" ht="18" customHeight="1" x14ac:dyDescent="0.35">
      <c r="A8" s="41">
        <v>2017</v>
      </c>
      <c r="B8" s="42">
        <v>64979113.680000007</v>
      </c>
      <c r="C8" s="43">
        <v>4.9615338280447174E-2</v>
      </c>
      <c r="D8" s="44">
        <v>0</v>
      </c>
      <c r="E8" s="45">
        <v>0</v>
      </c>
    </row>
    <row r="9" spans="1:5" ht="18" customHeight="1" x14ac:dyDescent="0.35">
      <c r="A9" s="41">
        <v>2018</v>
      </c>
      <c r="B9" s="42">
        <v>71198451.760000005</v>
      </c>
      <c r="C9" s="43">
        <v>9.5712879535847728E-2</v>
      </c>
      <c r="D9" s="44">
        <v>0</v>
      </c>
      <c r="E9" s="45">
        <v>0</v>
      </c>
    </row>
    <row r="10" spans="1:5" ht="18" customHeight="1" x14ac:dyDescent="0.35">
      <c r="A10" s="41">
        <v>2019</v>
      </c>
      <c r="B10" s="42">
        <v>74773246.499999985</v>
      </c>
      <c r="C10" s="43">
        <v>5.0208883081476419E-2</v>
      </c>
      <c r="D10" s="44">
        <v>0</v>
      </c>
      <c r="E10" s="45">
        <v>0</v>
      </c>
    </row>
    <row r="11" spans="1:5" ht="18" customHeight="1" x14ac:dyDescent="0.35">
      <c r="A11" s="41">
        <v>2020</v>
      </c>
      <c r="B11" s="42">
        <v>70393210.150000006</v>
      </c>
      <c r="C11" s="43">
        <v>-5.8577586971564455E-2</v>
      </c>
      <c r="D11" s="44">
        <v>0</v>
      </c>
      <c r="E11" s="45">
        <v>0</v>
      </c>
    </row>
    <row r="12" spans="1:5" ht="18" customHeight="1" x14ac:dyDescent="0.35">
      <c r="A12" s="41">
        <v>2021</v>
      </c>
      <c r="B12" s="42">
        <v>82602623.599999994</v>
      </c>
      <c r="C12" s="43">
        <v>0.17344589661393628</v>
      </c>
      <c r="D12" s="44">
        <v>0</v>
      </c>
      <c r="E12" s="45">
        <v>0</v>
      </c>
    </row>
    <row r="13" spans="1:5" ht="18" customHeight="1" x14ac:dyDescent="0.35">
      <c r="A13" s="41">
        <v>2022</v>
      </c>
      <c r="B13" s="42">
        <v>90416782</v>
      </c>
      <c r="C13" s="43">
        <v>9.4599397203650071E-2</v>
      </c>
      <c r="D13" s="44">
        <v>0</v>
      </c>
      <c r="E13" s="45">
        <v>0</v>
      </c>
    </row>
    <row r="14" spans="1:5" ht="18" customHeight="1" thickBot="1" x14ac:dyDescent="0.4">
      <c r="A14" s="46">
        <v>2023</v>
      </c>
      <c r="B14" s="47">
        <v>91971205.430000007</v>
      </c>
      <c r="C14" s="48">
        <v>1.719175794157346E-2</v>
      </c>
      <c r="D14" s="53">
        <v>-2.2883057167491172E-2</v>
      </c>
      <c r="E14" s="75">
        <v>-2153869.4698271304</v>
      </c>
    </row>
    <row r="15" spans="1:5" ht="18" customHeight="1" thickTop="1" x14ac:dyDescent="0.35">
      <c r="A15" s="41">
        <v>2024</v>
      </c>
      <c r="B15" s="42">
        <v>94944213.031225681</v>
      </c>
      <c r="C15" s="43">
        <v>3.2325417366508846E-2</v>
      </c>
      <c r="D15" s="44">
        <v>-1.0846291763318083E-2</v>
      </c>
      <c r="E15" s="45">
        <v>-1041084.5424732417</v>
      </c>
    </row>
    <row r="16" spans="1:5" s="96" customFormat="1" ht="18" customHeight="1" x14ac:dyDescent="0.35">
      <c r="A16" s="41">
        <v>2025</v>
      </c>
      <c r="B16" s="42">
        <v>98970713.367623851</v>
      </c>
      <c r="C16" s="43">
        <v>4.2409118026750292E-2</v>
      </c>
      <c r="D16" s="44">
        <v>-1.1609015337379458E-2</v>
      </c>
      <c r="E16" s="45">
        <v>-1162447.3991214335</v>
      </c>
    </row>
    <row r="17" spans="1:5" s="126" customFormat="1" ht="18" customHeight="1" x14ac:dyDescent="0.35">
      <c r="A17" s="41">
        <v>2026</v>
      </c>
      <c r="B17" s="42">
        <v>104533168.1435219</v>
      </c>
      <c r="C17" s="43">
        <v>5.620303811731131E-2</v>
      </c>
      <c r="D17" s="44">
        <v>-5.1477334396556884E-3</v>
      </c>
      <c r="E17" s="45">
        <v>-540893.25952489674</v>
      </c>
    </row>
    <row r="18" spans="1:5" s="141" customFormat="1" ht="18" customHeight="1" x14ac:dyDescent="0.35">
      <c r="A18" s="41">
        <v>2027</v>
      </c>
      <c r="B18" s="42">
        <v>109496548.59812467</v>
      </c>
      <c r="C18" s="43">
        <v>4.7481393157319696E-2</v>
      </c>
      <c r="D18" s="44">
        <v>-5.7310748584599169E-3</v>
      </c>
      <c r="E18" s="45">
        <v>-631150.08514373004</v>
      </c>
    </row>
    <row r="19" spans="1:5" s="143" customFormat="1" ht="18" customHeight="1" x14ac:dyDescent="0.35">
      <c r="A19" s="41">
        <v>2028</v>
      </c>
      <c r="B19" s="42">
        <v>114270392.82826696</v>
      </c>
      <c r="C19" s="43">
        <v>4.3598125157928935E-2</v>
      </c>
      <c r="D19" s="44">
        <v>-7.0072284421764941E-3</v>
      </c>
      <c r="E19" s="45">
        <v>-806369.1596352011</v>
      </c>
    </row>
    <row r="20" spans="1:5" s="154" customFormat="1" ht="18" customHeight="1" x14ac:dyDescent="0.35">
      <c r="A20" s="41">
        <v>2029</v>
      </c>
      <c r="B20" s="42">
        <v>119466189.11032313</v>
      </c>
      <c r="C20" s="43">
        <v>4.5469313209282047E-2</v>
      </c>
      <c r="D20" s="44">
        <v>-9.8482322982903492E-3</v>
      </c>
      <c r="E20" s="45">
        <v>-1188232.7745380402</v>
      </c>
    </row>
    <row r="21" spans="1:5" s="156" customFormat="1" ht="18" customHeight="1" x14ac:dyDescent="0.35">
      <c r="A21" s="41">
        <v>2030</v>
      </c>
      <c r="B21" s="42">
        <v>125363220.70227933</v>
      </c>
      <c r="C21" s="43">
        <v>4.9361510866563929E-2</v>
      </c>
      <c r="D21" s="44">
        <v>-6.2606579984120225E-3</v>
      </c>
      <c r="E21" s="45">
        <v>-789800.92386758327</v>
      </c>
    </row>
    <row r="22" spans="1:5" s="156" customFormat="1" ht="18" customHeight="1" x14ac:dyDescent="0.35">
      <c r="A22" s="41">
        <v>2031</v>
      </c>
      <c r="B22" s="42">
        <v>130495615.22782733</v>
      </c>
      <c r="C22" s="43">
        <v>4.0940193597424734E-2</v>
      </c>
      <c r="D22" s="44">
        <v>-1.5550686749500442E-2</v>
      </c>
      <c r="E22" s="45">
        <v>-2061351.8718306124</v>
      </c>
    </row>
    <row r="23" spans="1:5" s="156" customFormat="1" ht="18" customHeight="1" x14ac:dyDescent="0.35">
      <c r="A23" s="41">
        <v>2032</v>
      </c>
      <c r="B23" s="42">
        <v>136139640.77402911</v>
      </c>
      <c r="C23" s="43">
        <v>4.3250691115928275E-2</v>
      </c>
      <c r="D23" s="44">
        <v>-2.2823152619258158E-2</v>
      </c>
      <c r="E23" s="45">
        <v>-3179706.7309209406</v>
      </c>
    </row>
    <row r="24" spans="1:5" s="156" customFormat="1" ht="18" customHeight="1" x14ac:dyDescent="0.35">
      <c r="A24" s="41">
        <v>2033</v>
      </c>
      <c r="B24" s="42">
        <v>142254760.33852637</v>
      </c>
      <c r="C24" s="43">
        <v>4.4917993978311088E-2</v>
      </c>
      <c r="D24" s="73" t="s">
        <v>299</v>
      </c>
      <c r="E24" s="74" t="s">
        <v>299</v>
      </c>
    </row>
    <row r="25" spans="1:5" ht="21.75" customHeight="1" x14ac:dyDescent="0.35">
      <c r="A25" s="24" t="s">
        <v>4</v>
      </c>
      <c r="B25" s="3"/>
      <c r="C25" s="3"/>
    </row>
    <row r="26" spans="1:5" ht="21.75" customHeight="1" x14ac:dyDescent="0.35">
      <c r="A26" s="25" t="s">
        <v>24</v>
      </c>
      <c r="B26" s="3"/>
      <c r="C26" s="3"/>
    </row>
    <row r="27" spans="1:5" ht="21.75" customHeight="1" x14ac:dyDescent="0.35">
      <c r="A27" s="70" t="s">
        <v>166</v>
      </c>
      <c r="B27" s="3"/>
      <c r="C27" s="3"/>
    </row>
    <row r="28" spans="1:5" ht="21.75" customHeight="1" x14ac:dyDescent="0.35">
      <c r="A28" s="110" t="s">
        <v>201</v>
      </c>
      <c r="B28" s="3"/>
      <c r="C28" s="3"/>
    </row>
    <row r="29" spans="1:5" ht="21.75" customHeight="1" x14ac:dyDescent="0.35">
      <c r="A29" s="209"/>
    </row>
    <row r="30" spans="1:5" ht="21.75" customHeight="1" x14ac:dyDescent="0.35">
      <c r="A30" s="260" t="str">
        <f>Headings!F9</f>
        <v>Page 9</v>
      </c>
      <c r="B30" s="263"/>
      <c r="C30" s="263"/>
      <c r="D30" s="263"/>
      <c r="E30" s="262"/>
    </row>
    <row r="31" spans="1:5" ht="21.75" customHeight="1" x14ac:dyDescent="0.35">
      <c r="A31" s="3"/>
      <c r="B31" s="3"/>
      <c r="C31" s="3"/>
    </row>
    <row r="34" spans="1:2" ht="21.75" customHeight="1" x14ac:dyDescent="0.35">
      <c r="B34" s="6"/>
    </row>
    <row r="35" spans="1:2" ht="21.75" customHeight="1" x14ac:dyDescent="0.35">
      <c r="B35" s="6"/>
    </row>
    <row r="36" spans="1:2" ht="21.75" customHeight="1" x14ac:dyDescent="0.35">
      <c r="A36" s="5"/>
      <c r="B36" s="6"/>
    </row>
    <row r="37" spans="1:2" ht="21.75" customHeight="1" x14ac:dyDescent="0.35">
      <c r="A37" s="5"/>
      <c r="B37" s="5"/>
    </row>
    <row r="38" spans="1:2" ht="21.75" customHeight="1" x14ac:dyDescent="0.35">
      <c r="A38" s="5"/>
      <c r="B38" s="5"/>
    </row>
    <row r="39" spans="1:2" ht="21.75" customHeight="1" x14ac:dyDescent="0.35">
      <c r="A39" s="5"/>
      <c r="B39" s="5"/>
    </row>
    <row r="40" spans="1:2" ht="21.75" customHeight="1" x14ac:dyDescent="0.35">
      <c r="A40" s="5"/>
      <c r="B40" s="5"/>
    </row>
  </sheetData>
  <mergeCells count="3">
    <mergeCell ref="A30:E30"/>
    <mergeCell ref="A1:E1"/>
    <mergeCell ref="A2:E2"/>
  </mergeCells>
  <phoneticPr fontId="4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51</vt:i4>
      </vt:variant>
    </vt:vector>
  </HeadingPairs>
  <TitlesOfParts>
    <vt:vector size="104" baseType="lpstr">
      <vt:lpstr>Contents</vt:lpstr>
      <vt:lpstr>Countywide AV</vt:lpstr>
      <vt:lpstr>Unincorporated AV</vt:lpstr>
      <vt:lpstr>Countywide NC</vt:lpstr>
      <vt:lpstr>Unincorporated NC</vt:lpstr>
      <vt:lpstr>Sales and Use Taxbase</vt:lpstr>
      <vt:lpstr>Local Sales Tax</vt:lpstr>
      <vt:lpstr>Transit Sales Tax</vt:lpstr>
      <vt:lpstr>Mental Health Sales Tax</vt:lpstr>
      <vt:lpstr>CJ Sales Tax</vt:lpstr>
      <vt:lpstr>Health Thru Housing Sales Tax</vt:lpstr>
      <vt:lpstr>Cultural Access Prog. Sales Tax</vt:lpstr>
      <vt:lpstr>Hotel Sales Tax</vt:lpstr>
      <vt:lpstr>Hotel Tax (HB 2015)</vt:lpstr>
      <vt:lpstr>Rental Car Sales Tax</vt:lpstr>
      <vt:lpstr>Cannabis Excise Tax</vt:lpstr>
      <vt:lpstr>REET</vt:lpstr>
      <vt:lpstr>Investment Pool Nom</vt:lpstr>
      <vt:lpstr>Investment Pool Real</vt:lpstr>
      <vt:lpstr>CPI-U</vt:lpstr>
      <vt:lpstr>CPI-W</vt:lpstr>
      <vt:lpstr>Seattle CPI-U</vt:lpstr>
      <vt:lpstr>Seattle CPI-W</vt:lpstr>
      <vt:lpstr>COLA(new)</vt:lpstr>
      <vt:lpstr>Pharmaceuticals PPI</vt:lpstr>
      <vt:lpstr>Transportation CPI</vt:lpstr>
      <vt:lpstr>Retail Gas</vt:lpstr>
      <vt:lpstr>Diesel and Gas</vt:lpstr>
      <vt:lpstr>Docs</vt:lpstr>
      <vt:lpstr>Document Rev Detail</vt:lpstr>
      <vt:lpstr>Gambling</vt:lpstr>
      <vt:lpstr>E911</vt:lpstr>
      <vt:lpstr>Delinquencies</vt:lpstr>
      <vt:lpstr>CX</vt:lpstr>
      <vt:lpstr>DD-MH</vt:lpstr>
      <vt:lpstr>Veterans</vt:lpstr>
      <vt:lpstr>AFIS</vt:lpstr>
      <vt:lpstr>Parks</vt:lpstr>
      <vt:lpstr>VSHSL</vt:lpstr>
      <vt:lpstr>PSERN</vt:lpstr>
      <vt:lpstr>BSFK</vt:lpstr>
      <vt:lpstr>CCC</vt:lpstr>
      <vt:lpstr>EMS</vt:lpstr>
      <vt:lpstr>CF</vt:lpstr>
      <vt:lpstr>Roads</vt:lpstr>
      <vt:lpstr>Roads2</vt:lpstr>
      <vt:lpstr>Flood</vt:lpstr>
      <vt:lpstr>Marine</vt:lpstr>
      <vt:lpstr>Transit </vt:lpstr>
      <vt:lpstr>UTGO</vt:lpstr>
      <vt:lpstr>KC I+P Index</vt:lpstr>
      <vt:lpstr>Appendix</vt:lpstr>
      <vt:lpstr>Headings</vt:lpstr>
      <vt:lpstr>AFIS!Print_Area</vt:lpstr>
      <vt:lpstr>Appendix!Print_Area</vt:lpstr>
      <vt:lpstr>BSFK!Print_Area</vt:lpstr>
      <vt:lpstr>'Cannabis Excise Tax'!Print_Area</vt:lpstr>
      <vt:lpstr>CCC!Print_Area</vt:lpstr>
      <vt:lpstr>CF!Print_Area</vt:lpstr>
      <vt:lpstr>'CJ Sales Tax'!Print_Area</vt:lpstr>
      <vt:lpstr>'COLA(new)'!Print_Area</vt:lpstr>
      <vt:lpstr>Contents!Print_Area</vt:lpstr>
      <vt:lpstr>'Countywide AV'!Print_Area</vt:lpstr>
      <vt:lpstr>'Countywide NC'!Print_Area</vt:lpstr>
      <vt:lpstr>'CPI-U'!Print_Area</vt:lpstr>
      <vt:lpstr>'CPI-W'!Print_Area</vt:lpstr>
      <vt:lpstr>'Cultural Access Prog. Sales Tax'!Print_Area</vt:lpstr>
      <vt:lpstr>CX!Print_Area</vt:lpstr>
      <vt:lpstr>'DD-MH'!Print_Area</vt:lpstr>
      <vt:lpstr>Delinquencies!Print_Area</vt:lpstr>
      <vt:lpstr>'Diesel and Gas'!Print_Area</vt:lpstr>
      <vt:lpstr>Docs!Print_Area</vt:lpstr>
      <vt:lpstr>'E911'!Print_Area</vt:lpstr>
      <vt:lpstr>EMS!Print_Area</vt:lpstr>
      <vt:lpstr>Flood!Print_Area</vt:lpstr>
      <vt:lpstr>Gambling!Print_Area</vt:lpstr>
      <vt:lpstr>'Health Thru Housing Sales Tax'!Print_Area</vt:lpstr>
      <vt:lpstr>'Hotel Sales Tax'!Print_Area</vt:lpstr>
      <vt:lpstr>'Hotel Tax (HB 2015)'!Print_Area</vt:lpstr>
      <vt:lpstr>'Investment Pool Nom'!Print_Area</vt:lpstr>
      <vt:lpstr>'Investment Pool Real'!Print_Area</vt:lpstr>
      <vt:lpstr>'KC I+P Index'!Print_Area</vt:lpstr>
      <vt:lpstr>'Local Sales Tax'!Print_Area</vt:lpstr>
      <vt:lpstr>Marine!Print_Area</vt:lpstr>
      <vt:lpstr>'Mental Health Sales Tax'!Print_Area</vt:lpstr>
      <vt:lpstr>Parks!Print_Area</vt:lpstr>
      <vt:lpstr>'Pharmaceuticals PPI'!Print_Area</vt:lpstr>
      <vt:lpstr>PSERN!Print_Area</vt:lpstr>
      <vt:lpstr>REET!Print_Area</vt:lpstr>
      <vt:lpstr>'Rental Car Sales Tax'!Print_Area</vt:lpstr>
      <vt:lpstr>'Retail Gas'!Print_Area</vt:lpstr>
      <vt:lpstr>Roads!Print_Area</vt:lpstr>
      <vt:lpstr>Roads2!Print_Area</vt:lpstr>
      <vt:lpstr>'Sales and Use Taxbase'!Print_Area</vt:lpstr>
      <vt:lpstr>'Seattle CPI-U'!Print_Area</vt:lpstr>
      <vt:lpstr>'Seattle CPI-W'!Print_Area</vt:lpstr>
      <vt:lpstr>'Transit '!Print_Area</vt:lpstr>
      <vt:lpstr>'Transit Sales Tax'!Print_Area</vt:lpstr>
      <vt:lpstr>'Transportation CPI'!Print_Area</vt:lpstr>
      <vt:lpstr>'Unincorporated AV'!Print_Area</vt:lpstr>
      <vt:lpstr>'Unincorporated NC'!Print_Area</vt:lpstr>
      <vt:lpstr>UTGO!Print_Area</vt:lpstr>
      <vt:lpstr>Veterans!Print_Area</vt:lpstr>
      <vt:lpstr>VSHSL!Print_Area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Cacallori</dc:creator>
  <cp:lastModifiedBy>Cacallori, Anthony</cp:lastModifiedBy>
  <cp:lastPrinted>2024-03-14T23:41:26Z</cp:lastPrinted>
  <dcterms:created xsi:type="dcterms:W3CDTF">2010-06-11T22:06:58Z</dcterms:created>
  <dcterms:modified xsi:type="dcterms:W3CDTF">2024-03-14T23:44:35Z</dcterms:modified>
</cp:coreProperties>
</file>